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QEC 2020\Process for the Start of New Academic Programs\"/>
    </mc:Choice>
  </mc:AlternateContent>
  <xr:revisionPtr revIDLastSave="0" documentId="13_ncr:1_{D5E4178B-F547-4483-853E-A2EAB292486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ssumptions" sheetId="6" r:id="rId1"/>
    <sheet name="Cash Flow" sheetId="16" r:id="rId2"/>
    <sheet name="Students' Intake" sheetId="3" r:id="rId3"/>
    <sheet name="Semesterwise Registration" sheetId="4" r:id="rId4"/>
    <sheet name="Fee Structure" sheetId="5" r:id="rId5"/>
    <sheet name="Revenue Projection" sheetId="7" r:id="rId6"/>
    <sheet name="Human Resource" sheetId="8" r:id="rId7"/>
    <sheet name="Mobile Phone+Billing" sheetId="12" r:id="rId8"/>
    <sheet name="Library Books" sheetId="18" r:id="rId9"/>
    <sheet name="Marketing" sheetId="11" r:id="rId10"/>
    <sheet name="Expenses" sheetId="10" r:id="rId11"/>
    <sheet name="Building &amp; Equipment" sheetId="9" r:id="rId12"/>
    <sheet name="IT Equipment" sheetId="15" r:id="rId13"/>
    <sheet name="Labs &amp; Studios" sheetId="13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7" l="1"/>
  <c r="B4" i="11"/>
  <c r="B3" i="11"/>
  <c r="B4" i="16"/>
  <c r="B3" i="16"/>
  <c r="D24" i="16"/>
  <c r="C24" i="16"/>
  <c r="B24" i="16"/>
  <c r="D22" i="16"/>
  <c r="C22" i="16"/>
  <c r="B22" i="16"/>
  <c r="D21" i="16"/>
  <c r="C21" i="16"/>
  <c r="B21" i="16"/>
  <c r="D20" i="16"/>
  <c r="C20" i="16"/>
  <c r="B20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M24" i="11"/>
  <c r="S51" i="11"/>
  <c r="S50" i="11"/>
  <c r="S45" i="11"/>
  <c r="S43" i="11"/>
  <c r="S41" i="11"/>
  <c r="S40" i="11"/>
  <c r="S39" i="11"/>
  <c r="S38" i="11"/>
  <c r="S37" i="11"/>
  <c r="S31" i="11"/>
  <c r="S30" i="11"/>
  <c r="S29" i="11"/>
  <c r="S27" i="11"/>
  <c r="S25" i="11"/>
  <c r="S24" i="11"/>
  <c r="S23" i="11"/>
  <c r="S21" i="11"/>
  <c r="S16" i="11"/>
  <c r="P50" i="11"/>
  <c r="P48" i="11"/>
  <c r="P45" i="11"/>
  <c r="P43" i="11"/>
  <c r="P41" i="11"/>
  <c r="P40" i="11"/>
  <c r="P39" i="11"/>
  <c r="P38" i="11"/>
  <c r="P37" i="11"/>
  <c r="P31" i="11"/>
  <c r="P30" i="11"/>
  <c r="P29" i="11"/>
  <c r="P27" i="11"/>
  <c r="P26" i="11"/>
  <c r="P25" i="11"/>
  <c r="P24" i="11"/>
  <c r="P23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25" i="13"/>
  <c r="G25" i="13"/>
  <c r="J25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F24" i="15"/>
  <c r="F23" i="15"/>
  <c r="F22" i="15"/>
  <c r="F21" i="15"/>
  <c r="F20" i="15"/>
  <c r="F19" i="15"/>
  <c r="F17" i="15"/>
  <c r="F16" i="15"/>
  <c r="F15" i="15"/>
  <c r="F14" i="15"/>
  <c r="F13" i="15"/>
  <c r="F12" i="15"/>
  <c r="F11" i="15"/>
  <c r="F10" i="15"/>
  <c r="I24" i="8"/>
  <c r="E24" i="8"/>
  <c r="E8" i="8"/>
  <c r="E11" i="8"/>
  <c r="I11" i="8"/>
  <c r="P10" i="5"/>
  <c r="R10" i="5" s="1"/>
  <c r="I10" i="5"/>
  <c r="K10" i="5" s="1"/>
  <c r="B4" i="5"/>
  <c r="B3" i="13"/>
  <c r="W10" i="5" l="1"/>
  <c r="Y10" i="5" s="1"/>
  <c r="B3" i="15"/>
  <c r="B3" i="7"/>
  <c r="B4" i="15"/>
  <c r="B3" i="12"/>
  <c r="B4" i="7"/>
  <c r="B3" i="8"/>
  <c r="B4" i="12"/>
  <c r="B3" i="10"/>
  <c r="B4" i="8"/>
  <c r="B3" i="18"/>
  <c r="B4" i="10"/>
  <c r="B3" i="4"/>
  <c r="B4" i="18"/>
  <c r="B3" i="5"/>
  <c r="B4" i="4"/>
  <c r="B3" i="9"/>
  <c r="B4" i="9"/>
  <c r="B4" i="13"/>
  <c r="M11" i="8"/>
  <c r="J25" i="9" l="1"/>
  <c r="G25" i="9"/>
  <c r="D25" i="9"/>
  <c r="K61" i="10" l="1"/>
  <c r="I61" i="10"/>
  <c r="G61" i="10"/>
  <c r="E61" i="10"/>
  <c r="D61" i="10"/>
  <c r="J10" i="18" l="1"/>
  <c r="H11" i="18"/>
  <c r="E11" i="18"/>
  <c r="F10" i="18"/>
  <c r="I10" i="18" s="1"/>
  <c r="F9" i="18"/>
  <c r="I9" i="18" s="1"/>
  <c r="F8" i="18"/>
  <c r="I8" i="18" s="1"/>
  <c r="B11" i="18"/>
  <c r="D8" i="18"/>
  <c r="G8" i="18" l="1"/>
  <c r="G9" i="18"/>
  <c r="D11" i="18"/>
  <c r="J8" i="18"/>
  <c r="J9" i="18"/>
  <c r="G11" i="18" l="1"/>
  <c r="J11" i="18" l="1"/>
  <c r="G23" i="13" l="1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E14" i="8" l="1"/>
  <c r="I14" i="8"/>
  <c r="M14" i="8"/>
  <c r="D9" i="12" l="1"/>
  <c r="I9" i="8"/>
  <c r="E9" i="8"/>
  <c r="F9" i="12" l="1"/>
  <c r="G9" i="12" s="1"/>
  <c r="M8" i="8"/>
  <c r="I8" i="8"/>
  <c r="I9" i="12" l="1"/>
  <c r="M9" i="8"/>
  <c r="J9" i="12" l="1"/>
  <c r="H12" i="12" l="1"/>
  <c r="E12" i="12"/>
  <c r="B12" i="12"/>
  <c r="D10" i="12"/>
  <c r="D8" i="12"/>
  <c r="D12" i="12" l="1"/>
  <c r="F8" i="12"/>
  <c r="F10" i="12"/>
  <c r="G10" i="12" l="1"/>
  <c r="I10" i="12"/>
  <c r="G8" i="12"/>
  <c r="I8" i="12"/>
  <c r="J10" i="12" l="1"/>
  <c r="G12" i="12"/>
  <c r="J8" i="12"/>
  <c r="J12" i="12" l="1"/>
  <c r="S44" i="11" l="1"/>
  <c r="S48" i="11"/>
  <c r="S47" i="11"/>
  <c r="S46" i="11"/>
  <c r="S15" i="11"/>
  <c r="S13" i="11"/>
  <c r="S11" i="11"/>
  <c r="S10" i="11"/>
  <c r="S53" i="11"/>
  <c r="S52" i="11"/>
  <c r="S42" i="11"/>
  <c r="S36" i="11"/>
  <c r="S35" i="11"/>
  <c r="S33" i="11"/>
  <c r="S32" i="11"/>
  <c r="S28" i="11"/>
  <c r="S26" i="11"/>
  <c r="S22" i="11"/>
  <c r="P53" i="11"/>
  <c r="P52" i="11"/>
  <c r="P51" i="11"/>
  <c r="P47" i="11"/>
  <c r="P46" i="11"/>
  <c r="P44" i="11"/>
  <c r="P42" i="11"/>
  <c r="P36" i="11"/>
  <c r="P35" i="11"/>
  <c r="P33" i="11"/>
  <c r="P32" i="11"/>
  <c r="P22" i="11"/>
  <c r="S17" i="11"/>
  <c r="S20" i="11"/>
  <c r="S18" i="11"/>
  <c r="D22" i="11"/>
  <c r="G55" i="11" l="1"/>
  <c r="S19" i="11"/>
  <c r="S49" i="11"/>
  <c r="P34" i="11"/>
  <c r="S34" i="11"/>
  <c r="S12" i="11"/>
  <c r="P28" i="11"/>
  <c r="P49" i="11"/>
  <c r="S14" i="11"/>
  <c r="D55" i="11"/>
  <c r="B56" i="11" l="1"/>
  <c r="M55" i="11"/>
  <c r="J55" i="11"/>
  <c r="H56" i="11" l="1"/>
  <c r="S55" i="11"/>
  <c r="P55" i="11"/>
  <c r="I15" i="8"/>
  <c r="E15" i="8"/>
  <c r="N56" i="11" l="1"/>
  <c r="M15" i="8"/>
  <c r="I12" i="8" l="1"/>
  <c r="E12" i="8"/>
  <c r="M12" i="8" l="1"/>
  <c r="E23" i="8" l="1"/>
  <c r="E22" i="8"/>
  <c r="E21" i="8"/>
  <c r="E20" i="8"/>
  <c r="E19" i="8"/>
  <c r="E16" i="8"/>
  <c r="E13" i="8"/>
  <c r="I16" i="8" l="1"/>
  <c r="I21" i="8"/>
  <c r="I20" i="8"/>
  <c r="I13" i="8"/>
  <c r="I22" i="8"/>
  <c r="I19" i="8"/>
  <c r="I23" i="8"/>
  <c r="M13" i="8" l="1"/>
  <c r="M21" i="8"/>
  <c r="M16" i="8"/>
  <c r="M23" i="8"/>
  <c r="M20" i="8"/>
  <c r="M19" i="8"/>
  <c r="M22" i="8"/>
  <c r="M24" i="8" l="1"/>
  <c r="B14" i="7"/>
  <c r="B15" i="7" s="1"/>
  <c r="B16" i="7" s="1"/>
  <c r="B17" i="7" s="1"/>
  <c r="K20" i="4" l="1"/>
  <c r="J19" i="4"/>
  <c r="K19" i="4" s="1"/>
  <c r="I18" i="4"/>
  <c r="J18" i="4" s="1"/>
  <c r="K18" i="4" s="1"/>
  <c r="H17" i="4"/>
  <c r="G16" i="4"/>
  <c r="F15" i="4"/>
  <c r="H16" i="4" l="1"/>
  <c r="I16" i="4" s="1"/>
  <c r="J16" i="4" s="1"/>
  <c r="K16" i="4" s="1"/>
  <c r="I17" i="4"/>
  <c r="J17" i="4" s="1"/>
  <c r="K17" i="4" s="1"/>
  <c r="L14" i="7" s="1"/>
  <c r="G15" i="4"/>
  <c r="H15" i="4" s="1"/>
  <c r="I15" i="4" s="1"/>
  <c r="J15" i="4" s="1"/>
  <c r="K15" i="4" s="1"/>
  <c r="L12" i="7" s="1"/>
  <c r="J15" i="7"/>
  <c r="G12" i="7"/>
  <c r="G18" i="7" s="1"/>
  <c r="H13" i="7"/>
  <c r="L17" i="7"/>
  <c r="M17" i="7" s="1"/>
  <c r="K16" i="7"/>
  <c r="I14" i="7"/>
  <c r="J14" i="7"/>
  <c r="L15" i="7"/>
  <c r="L16" i="7"/>
  <c r="K15" i="7"/>
  <c r="F21" i="4"/>
  <c r="F11" i="4" s="1"/>
  <c r="K12" i="7" l="1"/>
  <c r="M16" i="7"/>
  <c r="K14" i="7"/>
  <c r="M14" i="7" s="1"/>
  <c r="K13" i="7"/>
  <c r="I13" i="7"/>
  <c r="H12" i="7"/>
  <c r="H18" i="7" s="1"/>
  <c r="H8" i="7" s="1"/>
  <c r="I12" i="7"/>
  <c r="I18" i="7" s="1"/>
  <c r="J12" i="7"/>
  <c r="M15" i="7"/>
  <c r="J13" i="7"/>
  <c r="I21" i="4"/>
  <c r="G21" i="4"/>
  <c r="L20" i="4"/>
  <c r="L18" i="4"/>
  <c r="L16" i="4"/>
  <c r="L17" i="4"/>
  <c r="L19" i="4"/>
  <c r="K21" i="4"/>
  <c r="L13" i="7"/>
  <c r="L18" i="7" s="1"/>
  <c r="L8" i="7" s="1"/>
  <c r="H21" i="4"/>
  <c r="H11" i="4" s="1"/>
  <c r="J21" i="4"/>
  <c r="J11" i="4" s="1"/>
  <c r="L15" i="4"/>
  <c r="K18" i="7" l="1"/>
  <c r="K8" i="7" s="1"/>
  <c r="I8" i="7"/>
  <c r="I11" i="4"/>
  <c r="F18" i="8"/>
  <c r="G11" i="4"/>
  <c r="B18" i="8"/>
  <c r="C18" i="8" s="1"/>
  <c r="K11" i="4"/>
  <c r="J18" i="8"/>
  <c r="B8" i="16"/>
  <c r="B16" i="16" s="1"/>
  <c r="B26" i="16" s="1"/>
  <c r="B28" i="16" s="1"/>
  <c r="M12" i="7"/>
  <c r="J18" i="7"/>
  <c r="J8" i="7" s="1"/>
  <c r="G8" i="7"/>
  <c r="M13" i="7"/>
  <c r="G18" i="8"/>
  <c r="L21" i="4"/>
  <c r="L11" i="4" s="1"/>
  <c r="D8" i="16" l="1"/>
  <c r="D16" i="16" s="1"/>
  <c r="D26" i="16" s="1"/>
  <c r="C8" i="16"/>
  <c r="C16" i="16" s="1"/>
  <c r="C26" i="16" s="1"/>
  <c r="C28" i="16" s="1"/>
  <c r="M18" i="7"/>
  <c r="M8" i="7" s="1"/>
  <c r="K18" i="8"/>
  <c r="D28" i="16" l="1"/>
  <c r="D36" i="10"/>
  <c r="C36" i="10"/>
  <c r="B36" i="10" l="1"/>
  <c r="F18" i="15" l="1"/>
  <c r="F26" i="15" s="1"/>
  <c r="J26" i="15" l="1"/>
  <c r="N26" i="15"/>
</calcChain>
</file>

<file path=xl/sharedStrings.xml><?xml version="1.0" encoding="utf-8"?>
<sst xmlns="http://schemas.openxmlformats.org/spreadsheetml/2006/main" count="460" uniqueCount="245">
  <si>
    <t>Degree Program</t>
  </si>
  <si>
    <t>Fall 2017</t>
  </si>
  <si>
    <t>Spring 2018</t>
  </si>
  <si>
    <t>Fall 2018</t>
  </si>
  <si>
    <t>Spring 2019</t>
  </si>
  <si>
    <t>Fall 2019</t>
  </si>
  <si>
    <t>Spring 2020</t>
  </si>
  <si>
    <t>Spring 2024</t>
  </si>
  <si>
    <t>Fall 2024</t>
  </si>
  <si>
    <t>Spring 2025</t>
  </si>
  <si>
    <t>Fall 2025</t>
  </si>
  <si>
    <t>Spring 2026</t>
  </si>
  <si>
    <t>Fall 2026</t>
  </si>
  <si>
    <t>Spring 2027</t>
  </si>
  <si>
    <t>Year 1</t>
  </si>
  <si>
    <t>Year 2</t>
  </si>
  <si>
    <t>Year 3</t>
  </si>
  <si>
    <t>Duration (Years)</t>
  </si>
  <si>
    <t>Totals</t>
  </si>
  <si>
    <t>Program Fee Projection</t>
  </si>
  <si>
    <t>Semester Sessions</t>
  </si>
  <si>
    <t>Session</t>
  </si>
  <si>
    <t>Total</t>
  </si>
  <si>
    <t>Tution Fee</t>
  </si>
  <si>
    <t>Credit Hours</t>
  </si>
  <si>
    <t>Fee/Cr Hr</t>
  </si>
  <si>
    <t>Research Fee /Semester</t>
  </si>
  <si>
    <t>Admission Fee*</t>
  </si>
  <si>
    <t>Regisration Fee**</t>
  </si>
  <si>
    <t>* One Time Only (At the time of admission or readmission)</t>
  </si>
  <si>
    <t>** Per Semester</t>
  </si>
  <si>
    <t xml:space="preserve"> - Rate/Acre</t>
  </si>
  <si>
    <t>No of Class Rooms</t>
  </si>
  <si>
    <t>Professor</t>
  </si>
  <si>
    <t>Associate Professor</t>
  </si>
  <si>
    <t>Lecturer</t>
  </si>
  <si>
    <t>Qty</t>
  </si>
  <si>
    <t>Avg. Salary</t>
  </si>
  <si>
    <t xml:space="preserve"> - Secretary</t>
  </si>
  <si>
    <t>Management Sciences &amp; Economics</t>
  </si>
  <si>
    <t xml:space="preserve"> - IT Officers</t>
  </si>
  <si>
    <t>Amount</t>
  </si>
  <si>
    <t>Positions</t>
  </si>
  <si>
    <t>Assistant Professor</t>
  </si>
  <si>
    <t>Electricity</t>
  </si>
  <si>
    <t>Repair &amp; Maintenance</t>
  </si>
  <si>
    <t xml:space="preserve"> - Computer Lab Assitants</t>
  </si>
  <si>
    <t>Cost</t>
  </si>
  <si>
    <t>Streamers</t>
  </si>
  <si>
    <t>Education Exhibition</t>
  </si>
  <si>
    <t>Competitions</t>
  </si>
  <si>
    <t xml:space="preserve"> - Science Project</t>
  </si>
  <si>
    <t>Spring</t>
  </si>
  <si>
    <t>Quantity</t>
  </si>
  <si>
    <t xml:space="preserve"> - Tax</t>
  </si>
  <si>
    <t xml:space="preserve"> - Stall Cost</t>
  </si>
  <si>
    <t xml:space="preserve"> - Designing</t>
  </si>
  <si>
    <t xml:space="preserve"> - Brochures</t>
  </si>
  <si>
    <t xml:space="preserve"> - Decoration</t>
  </si>
  <si>
    <t xml:space="preserve"> - Giveaways</t>
  </si>
  <si>
    <t xml:space="preserve"> - Misc</t>
  </si>
  <si>
    <t xml:space="preserve"> - Software Competition</t>
  </si>
  <si>
    <t xml:space="preserve"> - Quiz Competition</t>
  </si>
  <si>
    <t xml:space="preserve"> - Design Competition</t>
  </si>
  <si>
    <t>Documentary</t>
  </si>
  <si>
    <t xml:space="preserve"> - Production</t>
  </si>
  <si>
    <t>Fall</t>
  </si>
  <si>
    <t>Direct Marketing</t>
  </si>
  <si>
    <t xml:space="preserve"> - Letters</t>
  </si>
  <si>
    <t>SMS Campaign</t>
  </si>
  <si>
    <t xml:space="preserve"> - Database Cost</t>
  </si>
  <si>
    <t xml:space="preserve"> - SMS Cost</t>
  </si>
  <si>
    <t xml:space="preserve"> - Cable TV (2 cableX3 months)</t>
  </si>
  <si>
    <t>Campaign Designing</t>
  </si>
  <si>
    <t>Print Material</t>
  </si>
  <si>
    <t>Electronic Media</t>
  </si>
  <si>
    <t>Print Media</t>
  </si>
  <si>
    <t xml:space="preserve">  - Jang</t>
  </si>
  <si>
    <t xml:space="preserve">  - Express </t>
  </si>
  <si>
    <t xml:space="preserve">  - Dawn</t>
  </si>
  <si>
    <t xml:space="preserve"> - Newspapers</t>
  </si>
  <si>
    <t>(27 X 8)</t>
  </si>
  <si>
    <t xml:space="preserve">  - Nawe-e-Waqat</t>
  </si>
  <si>
    <t xml:space="preserve"> - News Flyer</t>
  </si>
  <si>
    <t>Photo Shoot</t>
  </si>
  <si>
    <t xml:space="preserve"> - General Brochures</t>
  </si>
  <si>
    <t>Outdoor</t>
  </si>
  <si>
    <t>Hoardings</t>
  </si>
  <si>
    <t xml:space="preserve"> - 60X20, 3 months</t>
  </si>
  <si>
    <t>Display Stands</t>
  </si>
  <si>
    <t>Internees Stipend</t>
  </si>
  <si>
    <t>Yearly Totals</t>
  </si>
  <si>
    <t>Miscellaneous</t>
  </si>
  <si>
    <t>Activities</t>
  </si>
  <si>
    <t>UPS Room</t>
  </si>
  <si>
    <t>Faculty Rooms</t>
  </si>
  <si>
    <t xml:space="preserve">  - Computer</t>
  </si>
  <si>
    <t xml:space="preserve">TA/Admin </t>
  </si>
  <si>
    <t>Civil Work</t>
  </si>
  <si>
    <t xml:space="preserve"> - Wapda</t>
  </si>
  <si>
    <t xml:space="preserve"> - Sui Gas</t>
  </si>
  <si>
    <t>Building And Other Repair</t>
  </si>
  <si>
    <t>It Repair &amp; Maintenance</t>
  </si>
  <si>
    <t>Furniture Repair &amp; Maint.</t>
  </si>
  <si>
    <t xml:space="preserve"> - Generator Fuel</t>
  </si>
  <si>
    <t>Legal &amp; Professional Charges</t>
  </si>
  <si>
    <t>Research &amp; Development</t>
  </si>
  <si>
    <t xml:space="preserve"> - Vehicle Running</t>
  </si>
  <si>
    <t xml:space="preserve"> - Travelling Expneses</t>
  </si>
  <si>
    <t>Travelling &amp; Transport Expneses</t>
  </si>
  <si>
    <t>Party &amp; Entertainment</t>
  </si>
  <si>
    <t>Administrative Expenses</t>
  </si>
  <si>
    <t>Stationary &amp; Printing</t>
  </si>
  <si>
    <t>Parties &amp; Functions</t>
  </si>
  <si>
    <t>Examinations</t>
  </si>
  <si>
    <t xml:space="preserve"> - Thesis Supervision</t>
  </si>
  <si>
    <t>Seminar &amp; Conferences</t>
  </si>
  <si>
    <t>Societies Expenses</t>
  </si>
  <si>
    <t>Labs Expenses</t>
  </si>
  <si>
    <t>Training &amp; Development</t>
  </si>
  <si>
    <t>Misc Expenses (Unforseen)</t>
  </si>
  <si>
    <t xml:space="preserve">No. </t>
  </si>
  <si>
    <t>Price</t>
  </si>
  <si>
    <t xml:space="preserve"> - Large (60 Students)(40X40=1600 Sq. Ft)</t>
  </si>
  <si>
    <t xml:space="preserve"> - Projctor + Screen + Mount + Cabling + Sound System</t>
  </si>
  <si>
    <t xml:space="preserve">  - UPS 80 KVA</t>
  </si>
  <si>
    <t>Computer for Students</t>
  </si>
  <si>
    <t>Printers</t>
  </si>
  <si>
    <t>Scanner</t>
  </si>
  <si>
    <t>Photocopiers</t>
  </si>
  <si>
    <t>Assumptions</t>
  </si>
  <si>
    <t>Life (Years)</t>
  </si>
  <si>
    <t>Replacement</t>
  </si>
  <si>
    <t>New</t>
  </si>
  <si>
    <t>Description</t>
  </si>
  <si>
    <t xml:space="preserve"> - Acres (Kanals)</t>
  </si>
  <si>
    <t xml:space="preserve"> - Small (30 Students)(30X15=450 Sq.Ft.)</t>
  </si>
  <si>
    <t>Desription</t>
  </si>
  <si>
    <t>Qty.</t>
  </si>
  <si>
    <t>Descriptions</t>
  </si>
  <si>
    <t>Repair And Maintenance General</t>
  </si>
  <si>
    <t>Studnets Study &amp; Recreation Tours</t>
  </si>
  <si>
    <t>Operating Activities</t>
  </si>
  <si>
    <t>Cash Paid for</t>
  </si>
  <si>
    <t xml:space="preserve">   - Staff Salaries </t>
  </si>
  <si>
    <t xml:space="preserve">   - Mobile Phone Bills</t>
  </si>
  <si>
    <t xml:space="preserve">   - Library Books</t>
  </si>
  <si>
    <t xml:space="preserve">   - Marketing</t>
  </si>
  <si>
    <t xml:space="preserve">   - General &amp; Admin Expenses</t>
  </si>
  <si>
    <t>Investing Activities</t>
  </si>
  <si>
    <t>Cash Paid For</t>
  </si>
  <si>
    <t xml:space="preserve">   - Building &amp; Equipment</t>
  </si>
  <si>
    <t>Net Cash Flow from Investing Activities</t>
  </si>
  <si>
    <t>Net Cash Flow from Operating Activities</t>
  </si>
  <si>
    <t>Net Cash Surplus/Deficit</t>
  </si>
  <si>
    <t>Cumulative Cash Surplus/Deficit</t>
  </si>
  <si>
    <t>GIFT University</t>
  </si>
  <si>
    <t>Cash Receipts from Students' Fees</t>
  </si>
  <si>
    <t>Projected General &amp; Administrative Expenses</t>
  </si>
  <si>
    <t>Projected Marketing Expenses Lahore Campus</t>
  </si>
  <si>
    <t>Projected Purchase of Library Books</t>
  </si>
  <si>
    <t>Designations</t>
  </si>
  <si>
    <t>Billing</t>
  </si>
  <si>
    <t>Projected Cost of Land, Building and Capital Equipment</t>
  </si>
  <si>
    <t>Projected Human Resource Requirement</t>
  </si>
  <si>
    <r>
      <t xml:space="preserve">Duration 
</t>
    </r>
    <r>
      <rPr>
        <b/>
        <i/>
        <sz val="14"/>
        <color indexed="8"/>
        <rFont val="Times New Roman"/>
        <family val="1"/>
      </rPr>
      <t>(Years)</t>
    </r>
  </si>
  <si>
    <r>
      <t xml:space="preserve">Fees Received 
</t>
    </r>
    <r>
      <rPr>
        <b/>
        <i/>
        <sz val="14"/>
        <color indexed="8"/>
        <rFont val="Times New Roman"/>
        <family val="1"/>
      </rPr>
      <t>(Semesters)</t>
    </r>
  </si>
  <si>
    <t>Projected Revenue Per Semester</t>
  </si>
  <si>
    <t>Admission Fee</t>
  </si>
  <si>
    <t>Regisration Fee</t>
  </si>
  <si>
    <t>Projected Fee Structure</t>
  </si>
  <si>
    <t>Projected Student Registrations Per Semester</t>
  </si>
  <si>
    <t>For Example</t>
  </si>
  <si>
    <t xml:space="preserve"> - Inflation during the projected period </t>
  </si>
  <si>
    <t xml:space="preserve"> - Rate of increase in salaries and expenses</t>
  </si>
  <si>
    <t xml:space="preserve"> - Projected fees and fee policies</t>
  </si>
  <si>
    <t xml:space="preserve"> - Anticpated fee discount</t>
  </si>
  <si>
    <t xml:space="preserve"> - Student drop out rate</t>
  </si>
  <si>
    <t>Program Name</t>
  </si>
  <si>
    <t>Projected Students' Intake</t>
  </si>
  <si>
    <t>Spring Year 2</t>
  </si>
  <si>
    <t>Fall Year 1</t>
  </si>
  <si>
    <t>Spring Year 1</t>
  </si>
  <si>
    <t>Fall Year 2</t>
  </si>
  <si>
    <t>Fall Year 3</t>
  </si>
  <si>
    <t>Spring Year 3</t>
  </si>
  <si>
    <t>Intake/Year (1 or 2)</t>
  </si>
  <si>
    <t>Semesterwise Registration Projection</t>
  </si>
  <si>
    <t>Projected Drop Out Rate</t>
  </si>
  <si>
    <t>Semester 1</t>
  </si>
  <si>
    <t>Semester 2</t>
  </si>
  <si>
    <t>Semester 3</t>
  </si>
  <si>
    <t>Semester 4</t>
  </si>
  <si>
    <t>Semester 5</t>
  </si>
  <si>
    <t>Semester 6</t>
  </si>
  <si>
    <t>Projected Cash Flow from New Program</t>
  </si>
  <si>
    <t>Department Name</t>
  </si>
  <si>
    <t>Deparment Name</t>
  </si>
  <si>
    <t>No. of Semesters</t>
  </si>
  <si>
    <t>Other Charges</t>
  </si>
  <si>
    <t>Cr. Hrs.</t>
  </si>
  <si>
    <t>Other Charges***</t>
  </si>
  <si>
    <t>*** Lab Charges, Library Fee, Sports Charges, Thesis Fee for PhD, etc.</t>
  </si>
  <si>
    <t>Fee Discount &amp; Scholarships =</t>
  </si>
  <si>
    <t>Yearly Fee Increase =</t>
  </si>
  <si>
    <t>Fee/ Cr Hr.</t>
  </si>
  <si>
    <t>Fee/ Cr Hr</t>
  </si>
  <si>
    <t>Program Director</t>
  </si>
  <si>
    <t>Staff Program Labs</t>
  </si>
  <si>
    <t xml:space="preserve"> - Lab Instructors</t>
  </si>
  <si>
    <t xml:space="preserve"> - Lab Technicians</t>
  </si>
  <si>
    <t>Any Other Admin Staff Required</t>
  </si>
  <si>
    <t>Yearly Salary (Rs.)</t>
  </si>
  <si>
    <t>Monthly Salary (Rs.)</t>
  </si>
  <si>
    <t>Student Registrations</t>
  </si>
  <si>
    <t>Staff IT Labs</t>
  </si>
  <si>
    <t>Academic Staff</t>
  </si>
  <si>
    <t>Land (If Required)</t>
  </si>
  <si>
    <t>Building (If new classes are require)</t>
  </si>
  <si>
    <t>Construction Cost</t>
  </si>
  <si>
    <t xml:space="preserve"> - Tons</t>
  </si>
  <si>
    <t>Air Conditioning Required</t>
  </si>
  <si>
    <t>Additional Generator If Required</t>
  </si>
  <si>
    <t xml:space="preserve"> - KV</t>
  </si>
  <si>
    <t>Projected Purchase of IT Equipment</t>
  </si>
  <si>
    <t>Furniture &amp; Fixtures</t>
  </si>
  <si>
    <t>Computers for Faculty</t>
  </si>
  <si>
    <t>Computers for Management Staff</t>
  </si>
  <si>
    <t>Laptops</t>
  </si>
  <si>
    <t>Special Program Labs (If Required)</t>
  </si>
  <si>
    <t>Equipment</t>
  </si>
  <si>
    <t>Class Rooms</t>
  </si>
  <si>
    <t>Administrative Staff</t>
  </si>
  <si>
    <t>Internet and Communication Cost</t>
  </si>
  <si>
    <t>Enhaced Bandwidth Required</t>
  </si>
  <si>
    <t>Purchase of Cell Phones</t>
  </si>
  <si>
    <t>Cellular Connections Billing</t>
  </si>
  <si>
    <t>No. of B ooks</t>
  </si>
  <si>
    <t>Website</t>
  </si>
  <si>
    <t xml:space="preserve">Social Media </t>
  </si>
  <si>
    <t xml:space="preserve"> - Program Brochures</t>
  </si>
  <si>
    <t>Program Accreditations (If Required)</t>
  </si>
  <si>
    <t xml:space="preserve">   - IT Equipment</t>
  </si>
  <si>
    <t xml:space="preserve">   - Programs Labs/Studios</t>
  </si>
  <si>
    <t>20??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</si>
</sst>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0" fontId="7" fillId="0" borderId="0"/>
    <xf numFmtId="0" fontId="27" fillId="0" borderId="0" applyNumberFormat="0" applyFill="0" applyBorder="0" applyAlignment="0" applyProtection="0"/>
  </cellStyleXfs>
  <cellXfs count="30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9" fillId="0" borderId="1" xfId="0" applyFont="1" applyBorder="1"/>
    <xf numFmtId="164" fontId="1" fillId="0" borderId="0" xfId="1" applyFont="1"/>
    <xf numFmtId="165" fontId="1" fillId="0" borderId="0" xfId="1" applyNumberFormat="1" applyFont="1"/>
    <xf numFmtId="165" fontId="1" fillId="0" borderId="0" xfId="0" applyNumberFormat="1" applyFont="1"/>
    <xf numFmtId="9" fontId="1" fillId="0" borderId="0" xfId="0" applyNumberFormat="1" applyFont="1"/>
    <xf numFmtId="0" fontId="9" fillId="0" borderId="0" xfId="0" applyFont="1"/>
    <xf numFmtId="3" fontId="1" fillId="0" borderId="0" xfId="0" applyNumberFormat="1" applyFont="1"/>
    <xf numFmtId="3" fontId="1" fillId="0" borderId="0" xfId="1" applyNumberFormat="1" applyFont="1"/>
    <xf numFmtId="3" fontId="1" fillId="0" borderId="1" xfId="0" applyNumberFormat="1" applyFont="1" applyBorder="1"/>
    <xf numFmtId="3" fontId="1" fillId="0" borderId="1" xfId="1" applyNumberFormat="1" applyFont="1" applyBorder="1"/>
    <xf numFmtId="4" fontId="1" fillId="0" borderId="1" xfId="1" applyNumberFormat="1" applyFont="1" applyBorder="1"/>
    <xf numFmtId="3" fontId="1" fillId="0" borderId="6" xfId="0" applyNumberFormat="1" applyFont="1" applyBorder="1"/>
    <xf numFmtId="0" fontId="1" fillId="0" borderId="6" xfId="0" applyFont="1" applyBorder="1"/>
    <xf numFmtId="4" fontId="1" fillId="0" borderId="1" xfId="0" applyNumberFormat="1" applyFont="1" applyBorder="1"/>
    <xf numFmtId="0" fontId="6" fillId="0" borderId="0" xfId="0" applyFont="1"/>
    <xf numFmtId="0" fontId="10" fillId="0" borderId="0" xfId="0" applyFont="1"/>
    <xf numFmtId="3" fontId="6" fillId="0" borderId="0" xfId="0" applyNumberFormat="1" applyFont="1"/>
    <xf numFmtId="3" fontId="6" fillId="0" borderId="0" xfId="1" applyNumberFormat="1" applyFont="1"/>
    <xf numFmtId="3" fontId="9" fillId="0" borderId="0" xfId="0" applyNumberFormat="1" applyFont="1"/>
    <xf numFmtId="0" fontId="12" fillId="0" borderId="0" xfId="0" applyFont="1"/>
    <xf numFmtId="0" fontId="1" fillId="0" borderId="0" xfId="0" applyFont="1" applyFill="1"/>
    <xf numFmtId="0" fontId="6" fillId="0" borderId="1" xfId="0" applyFont="1" applyBorder="1"/>
    <xf numFmtId="3" fontId="6" fillId="0" borderId="1" xfId="0" applyNumberFormat="1" applyFont="1" applyBorder="1"/>
    <xf numFmtId="166" fontId="6" fillId="0" borderId="1" xfId="0" applyNumberFormat="1" applyFont="1" applyBorder="1"/>
    <xf numFmtId="0" fontId="11" fillId="0" borderId="1" xfId="0" applyFont="1" applyBorder="1"/>
    <xf numFmtId="3" fontId="10" fillId="0" borderId="1" xfId="0" applyNumberFormat="1" applyFont="1" applyBorder="1"/>
    <xf numFmtId="0" fontId="10" fillId="0" borderId="1" xfId="0" applyFont="1" applyBorder="1"/>
    <xf numFmtId="166" fontId="10" fillId="0" borderId="1" xfId="0" applyNumberFormat="1" applyFont="1" applyBorder="1"/>
    <xf numFmtId="3" fontId="1" fillId="0" borderId="1" xfId="0" applyNumberFormat="1" applyFont="1" applyBorder="1" applyAlignment="1"/>
    <xf numFmtId="3" fontId="0" fillId="0" borderId="0" xfId="0" applyNumberFormat="1"/>
    <xf numFmtId="0" fontId="0" fillId="0" borderId="1" xfId="0" applyBorder="1"/>
    <xf numFmtId="0" fontId="9" fillId="0" borderId="1" xfId="0" applyFont="1" applyFill="1" applyBorder="1" applyAlignment="1">
      <alignment vertical="center"/>
    </xf>
    <xf numFmtId="0" fontId="14" fillId="0" borderId="0" xfId="0" applyFont="1"/>
    <xf numFmtId="0" fontId="13" fillId="0" borderId="0" xfId="0" applyFont="1"/>
    <xf numFmtId="0" fontId="4" fillId="0" borderId="0" xfId="0" applyFont="1"/>
    <xf numFmtId="37" fontId="14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/>
    <xf numFmtId="3" fontId="1" fillId="0" borderId="3" xfId="0" applyNumberFormat="1" applyFont="1" applyBorder="1"/>
    <xf numFmtId="3" fontId="1" fillId="0" borderId="16" xfId="0" applyNumberFormat="1" applyFont="1" applyBorder="1"/>
    <xf numFmtId="0" fontId="4" fillId="0" borderId="13" xfId="0" applyFont="1" applyBorder="1"/>
    <xf numFmtId="0" fontId="9" fillId="0" borderId="17" xfId="0" applyFont="1" applyBorder="1"/>
    <xf numFmtId="0" fontId="1" fillId="0" borderId="18" xfId="0" applyFont="1" applyBorder="1"/>
    <xf numFmtId="0" fontId="9" fillId="0" borderId="18" xfId="0" applyFont="1" applyBorder="1"/>
    <xf numFmtId="0" fontId="9" fillId="0" borderId="18" xfId="0" applyFont="1" applyFill="1" applyBorder="1"/>
    <xf numFmtId="0" fontId="1" fillId="0" borderId="18" xfId="0" applyFont="1" applyFill="1" applyBorder="1"/>
    <xf numFmtId="0" fontId="15" fillId="0" borderId="17" xfId="0" applyFont="1" applyBorder="1"/>
    <xf numFmtId="0" fontId="14" fillId="0" borderId="18" xfId="0" applyFont="1" applyBorder="1"/>
    <xf numFmtId="0" fontId="15" fillId="0" borderId="18" xfId="0" applyFont="1" applyBorder="1"/>
    <xf numFmtId="0" fontId="14" fillId="0" borderId="20" xfId="0" applyFont="1" applyBorder="1"/>
    <xf numFmtId="0" fontId="13" fillId="0" borderId="13" xfId="0" applyFont="1" applyBorder="1"/>
    <xf numFmtId="0" fontId="14" fillId="0" borderId="21" xfId="0" applyFont="1" applyBorder="1"/>
    <xf numFmtId="0" fontId="18" fillId="3" borderId="11" xfId="0" applyFont="1" applyFill="1" applyBorder="1" applyAlignment="1">
      <alignment horizontal="center" vertical="center" wrapText="1"/>
    </xf>
    <xf numFmtId="0" fontId="13" fillId="0" borderId="22" xfId="0" applyFont="1" applyBorder="1"/>
    <xf numFmtId="3" fontId="14" fillId="0" borderId="23" xfId="0" applyNumberFormat="1" applyFont="1" applyBorder="1"/>
    <xf numFmtId="37" fontId="14" fillId="0" borderId="23" xfId="0" applyNumberFormat="1" applyFont="1" applyBorder="1"/>
    <xf numFmtId="37" fontId="14" fillId="0" borderId="24" xfId="0" applyNumberFormat="1" applyFont="1" applyBorder="1"/>
    <xf numFmtId="37" fontId="14" fillId="0" borderId="25" xfId="0" applyNumberFormat="1" applyFont="1" applyBorder="1"/>
    <xf numFmtId="37" fontId="18" fillId="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7" fontId="13" fillId="0" borderId="11" xfId="0" applyNumberFormat="1" applyFont="1" applyBorder="1"/>
    <xf numFmtId="37" fontId="4" fillId="0" borderId="11" xfId="0" applyNumberFormat="1" applyFont="1" applyBorder="1"/>
    <xf numFmtId="0" fontId="14" fillId="0" borderId="17" xfId="0" applyFont="1" applyBorder="1"/>
    <xf numFmtId="37" fontId="14" fillId="0" borderId="22" xfId="0" applyNumberFormat="1" applyFont="1" applyBorder="1"/>
    <xf numFmtId="0" fontId="14" fillId="0" borderId="13" xfId="0" applyFont="1" applyBorder="1"/>
    <xf numFmtId="37" fontId="14" fillId="0" borderId="11" xfId="0" applyNumberFormat="1" applyFont="1" applyBorder="1"/>
    <xf numFmtId="0" fontId="4" fillId="0" borderId="19" xfId="0" applyFont="1" applyBorder="1"/>
    <xf numFmtId="3" fontId="4" fillId="0" borderId="0" xfId="0" applyNumberFormat="1" applyFont="1"/>
    <xf numFmtId="0" fontId="1" fillId="0" borderId="20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4" fillId="0" borderId="11" xfId="0" applyNumberFormat="1" applyFont="1" applyBorder="1"/>
    <xf numFmtId="3" fontId="1" fillId="0" borderId="3" xfId="1" applyNumberFormat="1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13" fillId="0" borderId="18" xfId="0" applyFont="1" applyBorder="1"/>
    <xf numFmtId="3" fontId="13" fillId="0" borderId="1" xfId="1" applyNumberFormat="1" applyFont="1" applyBorder="1"/>
    <xf numFmtId="3" fontId="1" fillId="0" borderId="16" xfId="1" applyNumberFormat="1" applyFont="1" applyBorder="1"/>
    <xf numFmtId="3" fontId="1" fillId="0" borderId="6" xfId="1" applyNumberFormat="1" applyFont="1" applyBorder="1"/>
    <xf numFmtId="3" fontId="13" fillId="0" borderId="6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3" fontId="13" fillId="0" borderId="15" xfId="1" applyNumberFormat="1" applyFont="1" applyBorder="1"/>
    <xf numFmtId="0" fontId="4" fillId="0" borderId="36" xfId="0" applyFont="1" applyBorder="1"/>
    <xf numFmtId="0" fontId="4" fillId="0" borderId="38" xfId="0" applyFont="1" applyBorder="1"/>
    <xf numFmtId="0" fontId="4" fillId="0" borderId="40" xfId="0" applyFont="1" applyBorder="1"/>
    <xf numFmtId="0" fontId="17" fillId="0" borderId="0" xfId="0" applyFont="1" applyAlignment="1"/>
    <xf numFmtId="0" fontId="2" fillId="0" borderId="0" xfId="0" applyFont="1" applyAlignment="1"/>
    <xf numFmtId="0" fontId="21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3" fontId="21" fillId="3" borderId="1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/>
    <xf numFmtId="0" fontId="1" fillId="0" borderId="17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4" fillId="0" borderId="29" xfId="0" applyNumberFormat="1" applyFon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3" fontId="16" fillId="0" borderId="0" xfId="0" applyNumberFormat="1" applyFont="1"/>
    <xf numFmtId="3" fontId="1" fillId="0" borderId="2" xfId="0" applyNumberFormat="1" applyFont="1" applyBorder="1"/>
    <xf numFmtId="3" fontId="4" fillId="0" borderId="47" xfId="0" applyNumberFormat="1" applyFont="1" applyBorder="1"/>
    <xf numFmtId="3" fontId="4" fillId="0" borderId="48" xfId="0" applyNumberFormat="1" applyFont="1" applyBorder="1"/>
    <xf numFmtId="3" fontId="1" fillId="0" borderId="8" xfId="0" applyNumberFormat="1" applyFont="1" applyBorder="1"/>
    <xf numFmtId="3" fontId="4" fillId="0" borderId="49" xfId="0" applyNumberFormat="1" applyFont="1" applyBorder="1"/>
    <xf numFmtId="3" fontId="1" fillId="0" borderId="50" xfId="0" applyNumberFormat="1" applyFont="1" applyBorder="1"/>
    <xf numFmtId="0" fontId="1" fillId="0" borderId="16" xfId="0" applyFont="1" applyBorder="1"/>
    <xf numFmtId="0" fontId="1" fillId="0" borderId="14" xfId="0" applyFont="1" applyBorder="1"/>
    <xf numFmtId="0" fontId="4" fillId="0" borderId="0" xfId="0" applyFont="1" applyBorder="1"/>
    <xf numFmtId="3" fontId="4" fillId="0" borderId="0" xfId="0" applyNumberFormat="1" applyFont="1" applyBorder="1"/>
    <xf numFmtId="3" fontId="6" fillId="0" borderId="3" xfId="0" applyNumberFormat="1" applyFont="1" applyBorder="1"/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2" fillId="0" borderId="0" xfId="0" applyFont="1"/>
    <xf numFmtId="3" fontId="23" fillId="0" borderId="0" xfId="0" applyNumberFormat="1" applyFont="1"/>
    <xf numFmtId="0" fontId="23" fillId="0" borderId="0" xfId="0" applyFont="1"/>
    <xf numFmtId="0" fontId="21" fillId="0" borderId="29" xfId="0" applyFont="1" applyFill="1" applyBorder="1" applyAlignment="1">
      <alignment horizontal="center" vertical="center"/>
    </xf>
    <xf numFmtId="3" fontId="6" fillId="0" borderId="16" xfId="0" applyNumberFormat="1" applyFont="1" applyBorder="1"/>
    <xf numFmtId="3" fontId="6" fillId="0" borderId="6" xfId="0" applyNumberFormat="1" applyFont="1" applyBorder="1"/>
    <xf numFmtId="0" fontId="11" fillId="0" borderId="17" xfId="0" applyFont="1" applyBorder="1"/>
    <xf numFmtId="0" fontId="6" fillId="0" borderId="18" xfId="0" applyFont="1" applyBorder="1" applyAlignment="1">
      <alignment horizontal="left" vertical="center" indent="3" readingOrder="1"/>
    </xf>
    <xf numFmtId="0" fontId="11" fillId="0" borderId="18" xfId="0" applyFont="1" applyBorder="1"/>
    <xf numFmtId="0" fontId="10" fillId="0" borderId="18" xfId="0" applyFont="1" applyBorder="1"/>
    <xf numFmtId="0" fontId="6" fillId="0" borderId="18" xfId="0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3" fontId="2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3" xfId="0" applyFont="1" applyBorder="1"/>
    <xf numFmtId="0" fontId="21" fillId="0" borderId="30" xfId="0" applyFont="1" applyBorder="1"/>
    <xf numFmtId="0" fontId="21" fillId="0" borderId="31" xfId="0" applyFont="1" applyBorder="1"/>
    <xf numFmtId="0" fontId="20" fillId="0" borderId="0" xfId="0" applyFont="1"/>
    <xf numFmtId="3" fontId="6" fillId="0" borderId="2" xfId="0" applyNumberFormat="1" applyFont="1" applyBorder="1"/>
    <xf numFmtId="3" fontId="21" fillId="0" borderId="47" xfId="0" applyNumberFormat="1" applyFont="1" applyBorder="1"/>
    <xf numFmtId="3" fontId="21" fillId="0" borderId="48" xfId="0" applyNumberFormat="1" applyFont="1" applyBorder="1"/>
    <xf numFmtId="0" fontId="21" fillId="0" borderId="29" xfId="0" applyFont="1" applyBorder="1"/>
    <xf numFmtId="0" fontId="6" fillId="0" borderId="16" xfId="0" applyFont="1" applyBorder="1"/>
    <xf numFmtId="3" fontId="6" fillId="0" borderId="8" xfId="0" applyNumberFormat="1" applyFont="1" applyBorder="1"/>
    <xf numFmtId="3" fontId="21" fillId="0" borderId="49" xfId="0" applyNumberFormat="1" applyFont="1" applyBorder="1"/>
    <xf numFmtId="0" fontId="6" fillId="0" borderId="20" xfId="0" applyFont="1" applyBorder="1"/>
    <xf numFmtId="0" fontId="21" fillId="0" borderId="13" xfId="0" applyFont="1" applyBorder="1"/>
    <xf numFmtId="0" fontId="6" fillId="0" borderId="14" xfId="0" applyFont="1" applyBorder="1"/>
    <xf numFmtId="3" fontId="6" fillId="0" borderId="50" xfId="0" applyNumberFormat="1" applyFont="1" applyBorder="1"/>
    <xf numFmtId="0" fontId="21" fillId="0" borderId="45" xfId="0" applyFont="1" applyBorder="1"/>
    <xf numFmtId="0" fontId="6" fillId="0" borderId="52" xfId="0" applyFont="1" applyBorder="1"/>
    <xf numFmtId="3" fontId="6" fillId="0" borderId="39" xfId="0" applyNumberFormat="1" applyFont="1" applyBorder="1"/>
    <xf numFmtId="3" fontId="6" fillId="0" borderId="53" xfId="0" applyNumberFormat="1" applyFont="1" applyBorder="1"/>
    <xf numFmtId="3" fontId="21" fillId="0" borderId="46" xfId="0" applyNumberFormat="1" applyFont="1" applyBorder="1"/>
    <xf numFmtId="3" fontId="9" fillId="0" borderId="1" xfId="1" applyNumberFormat="1" applyFont="1" applyBorder="1"/>
    <xf numFmtId="3" fontId="1" fillId="0" borderId="3" xfId="0" applyNumberFormat="1" applyFont="1" applyBorder="1" applyAlignment="1"/>
    <xf numFmtId="3" fontId="1" fillId="0" borderId="16" xfId="0" applyNumberFormat="1" applyFont="1" applyBorder="1" applyAlignment="1"/>
    <xf numFmtId="3" fontId="1" fillId="0" borderId="6" xfId="0" applyNumberFormat="1" applyFont="1" applyBorder="1" applyAlignment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9" fillId="0" borderId="15" xfId="0" applyNumberFormat="1" applyFont="1" applyBorder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5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horizontal="center" vertical="center"/>
    </xf>
    <xf numFmtId="165" fontId="18" fillId="3" borderId="3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1" fillId="0" borderId="3" xfId="1" applyNumberFormat="1" applyFont="1" applyBorder="1"/>
    <xf numFmtId="0" fontId="1" fillId="0" borderId="22" xfId="0" applyFont="1" applyBorder="1"/>
    <xf numFmtId="165" fontId="1" fillId="0" borderId="16" xfId="1" applyNumberFormat="1" applyFont="1" applyBorder="1"/>
    <xf numFmtId="165" fontId="1" fillId="0" borderId="22" xfId="1" applyNumberFormat="1" applyFont="1" applyBorder="1"/>
    <xf numFmtId="0" fontId="4" fillId="0" borderId="29" xfId="0" applyFont="1" applyBorder="1" applyAlignment="1">
      <alignment horizontal="center" wrapText="1"/>
    </xf>
    <xf numFmtId="165" fontId="1" fillId="0" borderId="14" xfId="1" applyNumberFormat="1" applyFont="1" applyBorder="1"/>
    <xf numFmtId="3" fontId="16" fillId="0" borderId="48" xfId="0" applyNumberFormat="1" applyFont="1" applyBorder="1"/>
    <xf numFmtId="3" fontId="16" fillId="0" borderId="49" xfId="0" applyNumberFormat="1" applyFont="1" applyBorder="1"/>
    <xf numFmtId="3" fontId="16" fillId="0" borderId="13" xfId="0" applyNumberFormat="1" applyFont="1" applyBorder="1"/>
    <xf numFmtId="3" fontId="16" fillId="0" borderId="11" xfId="0" applyNumberFormat="1" applyFont="1" applyBorder="1"/>
    <xf numFmtId="0" fontId="28" fillId="0" borderId="18" xfId="5" applyFont="1" applyBorder="1"/>
    <xf numFmtId="0" fontId="2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/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9" fontId="14" fillId="0" borderId="1" xfId="0" applyNumberFormat="1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center" wrapText="1"/>
    </xf>
    <xf numFmtId="165" fontId="1" fillId="0" borderId="57" xfId="1" applyNumberFormat="1" applyFont="1" applyBorder="1"/>
    <xf numFmtId="0" fontId="4" fillId="0" borderId="38" xfId="0" applyFont="1" applyBorder="1" applyAlignment="1">
      <alignment wrapText="1"/>
    </xf>
    <xf numFmtId="0" fontId="13" fillId="0" borderId="1" xfId="0" applyFont="1" applyBorder="1"/>
    <xf numFmtId="9" fontId="1" fillId="0" borderId="1" xfId="0" applyNumberFormat="1" applyFont="1" applyBorder="1"/>
    <xf numFmtId="0" fontId="4" fillId="0" borderId="31" xfId="0" applyFont="1" applyBorder="1" applyAlignment="1"/>
    <xf numFmtId="0" fontId="4" fillId="0" borderId="30" xfId="0" applyFont="1" applyBorder="1" applyAlignment="1"/>
    <xf numFmtId="0" fontId="4" fillId="0" borderId="29" xfId="0" applyFont="1" applyBorder="1" applyAlignment="1">
      <alignment wrapText="1"/>
    </xf>
    <xf numFmtId="49" fontId="1" fillId="0" borderId="22" xfId="0" applyNumberFormat="1" applyFont="1" applyBorder="1"/>
    <xf numFmtId="0" fontId="4" fillId="0" borderId="31" xfId="0" applyFont="1" applyBorder="1" applyAlignment="1">
      <alignment wrapText="1"/>
    </xf>
    <xf numFmtId="49" fontId="2" fillId="0" borderId="0" xfId="0" applyNumberFormat="1" applyFont="1" applyAlignment="1"/>
    <xf numFmtId="0" fontId="9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18" xfId="0" applyFont="1" applyBorder="1" applyAlignment="1">
      <alignment horizontal="left" vertical="center" readingOrder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center" vertical="center" wrapText="1"/>
    </xf>
    <xf numFmtId="0" fontId="24" fillId="2" borderId="9" xfId="0" applyNumberFormat="1" applyFont="1" applyFill="1" applyBorder="1" applyAlignment="1">
      <alignment horizontal="center" vertical="center" wrapText="1"/>
    </xf>
    <xf numFmtId="0" fontId="24" fillId="2" borderId="3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24" fillId="2" borderId="2" xfId="0" applyNumberFormat="1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1" fillId="3" borderId="4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7" fontId="18" fillId="3" borderId="1" xfId="0" applyNumberFormat="1" applyFont="1" applyFill="1" applyBorder="1" applyAlignment="1">
      <alignment horizontal="center" vertical="center" wrapText="1"/>
    </xf>
    <xf numFmtId="37" fontId="18" fillId="3" borderId="41" xfId="0" applyNumberFormat="1" applyFont="1" applyFill="1" applyBorder="1" applyAlignment="1">
      <alignment horizontal="center" vertical="center" wrapText="1"/>
    </xf>
    <xf numFmtId="37" fontId="18" fillId="3" borderId="5" xfId="0" applyNumberFormat="1" applyFont="1" applyFill="1" applyBorder="1" applyAlignment="1">
      <alignment horizontal="center" vertical="center" wrapText="1"/>
    </xf>
    <xf numFmtId="37" fontId="18" fillId="3" borderId="6" xfId="0" applyNumberFormat="1" applyFont="1" applyFill="1" applyBorder="1" applyAlignment="1">
      <alignment horizontal="center" vertical="center" wrapText="1"/>
    </xf>
    <xf numFmtId="37" fontId="18" fillId="3" borderId="23" xfId="0" applyNumberFormat="1" applyFont="1" applyFill="1" applyBorder="1" applyAlignment="1">
      <alignment horizontal="center" vertical="center" wrapText="1"/>
    </xf>
    <xf numFmtId="37" fontId="18" fillId="3" borderId="39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29" xfId="1" applyNumberFormat="1" applyFont="1" applyBorder="1" applyAlignment="1">
      <alignment horizontal="center"/>
    </xf>
    <xf numFmtId="3" fontId="4" fillId="0" borderId="30" xfId="1" applyNumberFormat="1" applyFont="1" applyBorder="1" applyAlignment="1">
      <alignment horizontal="center"/>
    </xf>
    <xf numFmtId="3" fontId="4" fillId="0" borderId="31" xfId="1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3" borderId="51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3" borderId="37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Comma" xfId="1" builtinId="3"/>
    <cellStyle name="Comma 3" xfId="3" xr:uid="{00000000-0005-0000-0000-000001000000}"/>
    <cellStyle name="Hyperlink" xfId="5" builtinId="8"/>
    <cellStyle name="Normal" xfId="0" builtinId="0"/>
    <cellStyle name="Normal 2" xfId="2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3"/>
  <sheetViews>
    <sheetView tabSelected="1" workbookViewId="0">
      <selection activeCell="A21" sqref="A21"/>
    </sheetView>
  </sheetViews>
  <sheetFormatPr defaultRowHeight="15.6" x14ac:dyDescent="0.3"/>
  <cols>
    <col min="1" max="16384" width="8.88671875" style="1"/>
  </cols>
  <sheetData>
    <row r="2" spans="1:1" ht="22.8" x14ac:dyDescent="0.4">
      <c r="A2" s="23" t="s">
        <v>130</v>
      </c>
    </row>
    <row r="3" spans="1:1" ht="17.399999999999999" x14ac:dyDescent="0.3">
      <c r="A3" s="37" t="s">
        <v>172</v>
      </c>
    </row>
    <row r="4" spans="1:1" ht="18" x14ac:dyDescent="0.35">
      <c r="A4" s="36" t="s">
        <v>173</v>
      </c>
    </row>
    <row r="5" spans="1:1" ht="18" x14ac:dyDescent="0.35">
      <c r="A5" s="36" t="s">
        <v>174</v>
      </c>
    </row>
    <row r="6" spans="1:1" ht="18" x14ac:dyDescent="0.35">
      <c r="A6" s="36" t="s">
        <v>175</v>
      </c>
    </row>
    <row r="7" spans="1:1" ht="18" x14ac:dyDescent="0.35">
      <c r="A7" s="36" t="s">
        <v>176</v>
      </c>
    </row>
    <row r="8" spans="1:1" ht="18" x14ac:dyDescent="0.35">
      <c r="A8" s="36" t="s">
        <v>177</v>
      </c>
    </row>
    <row r="9" spans="1:1" ht="18" x14ac:dyDescent="0.35">
      <c r="A9" s="36"/>
    </row>
    <row r="10" spans="1:1" ht="18" x14ac:dyDescent="0.35">
      <c r="A10" s="36"/>
    </row>
    <row r="11" spans="1:1" ht="18" x14ac:dyDescent="0.35">
      <c r="A11" s="36"/>
    </row>
    <row r="12" spans="1:1" ht="18" x14ac:dyDescent="0.35">
      <c r="A12" s="36"/>
    </row>
    <row r="13" spans="1:1" ht="18" x14ac:dyDescent="0.35">
      <c r="A13" s="198"/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35"/>
  <sheetViews>
    <sheetView topLeftCell="B1" workbookViewId="0">
      <selection activeCell="B4" sqref="B4:S4"/>
    </sheetView>
  </sheetViews>
  <sheetFormatPr defaultRowHeight="15.6" x14ac:dyDescent="0.3"/>
  <cols>
    <col min="1" max="1" width="29.88671875" style="1" bestFit="1" customWidth="1"/>
    <col min="2" max="2" width="12.77734375" style="1" bestFit="1" customWidth="1"/>
    <col min="3" max="3" width="8.21875" style="1" bestFit="1" customWidth="1"/>
    <col min="4" max="4" width="13.109375" style="1" bestFit="1" customWidth="1"/>
    <col min="5" max="5" width="12.77734375" style="1" bestFit="1" customWidth="1"/>
    <col min="6" max="6" width="8.21875" style="1" bestFit="1" customWidth="1"/>
    <col min="7" max="7" width="11.77734375" style="1" bestFit="1" customWidth="1"/>
    <col min="8" max="8" width="12.77734375" style="1" bestFit="1" customWidth="1"/>
    <col min="9" max="9" width="8.21875" style="1" bestFit="1" customWidth="1"/>
    <col min="10" max="10" width="13.109375" style="1" bestFit="1" customWidth="1"/>
    <col min="11" max="11" width="12.77734375" style="1" bestFit="1" customWidth="1"/>
    <col min="12" max="12" width="8.21875" style="1" bestFit="1" customWidth="1"/>
    <col min="13" max="13" width="11.77734375" style="1" bestFit="1" customWidth="1"/>
    <col min="14" max="14" width="12.77734375" style="1" bestFit="1" customWidth="1"/>
    <col min="15" max="15" width="8.88671875" style="1"/>
    <col min="16" max="16" width="13.109375" style="1" bestFit="1" customWidth="1"/>
    <col min="17" max="17" width="12.77734375" style="1" bestFit="1" customWidth="1"/>
    <col min="18" max="18" width="8.21875" style="1" bestFit="1" customWidth="1"/>
    <col min="19" max="19" width="11.77734375" style="1" bestFit="1" customWidth="1"/>
    <col min="20" max="16384" width="8.88671875" style="1"/>
  </cols>
  <sheetData>
    <row r="1" spans="1:19" ht="34.799999999999997" x14ac:dyDescent="0.55000000000000004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22.8" x14ac:dyDescent="0.4">
      <c r="A2" s="221" t="s">
        <v>159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1:19" ht="22.8" x14ac:dyDescent="0.4">
      <c r="A3" s="93" t="s">
        <v>196</v>
      </c>
      <c r="B3" s="221">
        <f>'Students'' Intake'!B3:I3</f>
        <v>0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</row>
    <row r="4" spans="1:19" ht="22.8" x14ac:dyDescent="0.4">
      <c r="A4" s="218" t="s">
        <v>178</v>
      </c>
      <c r="B4" s="243">
        <f>'Students'' Intake'!B4:I4</f>
        <v>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ht="16.2" thickBot="1" x14ac:dyDescent="0.35"/>
    <row r="6" spans="1:19" ht="20.399999999999999" x14ac:dyDescent="0.3">
      <c r="A6" s="265" t="s">
        <v>93</v>
      </c>
      <c r="B6" s="274" t="s">
        <v>14</v>
      </c>
      <c r="C6" s="275"/>
      <c r="D6" s="275"/>
      <c r="E6" s="275"/>
      <c r="F6" s="275"/>
      <c r="G6" s="277"/>
      <c r="H6" s="274" t="s">
        <v>15</v>
      </c>
      <c r="I6" s="275"/>
      <c r="J6" s="275"/>
      <c r="K6" s="275"/>
      <c r="L6" s="275"/>
      <c r="M6" s="275"/>
      <c r="N6" s="273" t="s">
        <v>16</v>
      </c>
      <c r="O6" s="273"/>
      <c r="P6" s="273"/>
      <c r="Q6" s="273"/>
      <c r="R6" s="273"/>
      <c r="S6" s="273"/>
    </row>
    <row r="7" spans="1:19" ht="20.399999999999999" x14ac:dyDescent="0.35">
      <c r="A7" s="272"/>
      <c r="B7" s="278" t="s">
        <v>66</v>
      </c>
      <c r="C7" s="273"/>
      <c r="D7" s="273"/>
      <c r="E7" s="279" t="s">
        <v>52</v>
      </c>
      <c r="F7" s="271"/>
      <c r="G7" s="280"/>
      <c r="H7" s="278" t="s">
        <v>66</v>
      </c>
      <c r="I7" s="273"/>
      <c r="J7" s="273"/>
      <c r="K7" s="279" t="s">
        <v>52</v>
      </c>
      <c r="L7" s="271"/>
      <c r="M7" s="280"/>
      <c r="N7" s="273" t="s">
        <v>66</v>
      </c>
      <c r="O7" s="273"/>
      <c r="P7" s="273"/>
      <c r="Q7" s="271" t="s">
        <v>52</v>
      </c>
      <c r="R7" s="271"/>
      <c r="S7" s="271"/>
    </row>
    <row r="8" spans="1:19" ht="21" thickBot="1" x14ac:dyDescent="0.4">
      <c r="A8" s="266"/>
      <c r="B8" s="91" t="s">
        <v>53</v>
      </c>
      <c r="C8" s="89" t="s">
        <v>47</v>
      </c>
      <c r="D8" s="89" t="s">
        <v>41</v>
      </c>
      <c r="E8" s="79" t="s">
        <v>53</v>
      </c>
      <c r="F8" s="79" t="s">
        <v>47</v>
      </c>
      <c r="G8" s="90" t="s">
        <v>41</v>
      </c>
      <c r="H8" s="91" t="s">
        <v>53</v>
      </c>
      <c r="I8" s="89" t="s">
        <v>47</v>
      </c>
      <c r="J8" s="89" t="s">
        <v>41</v>
      </c>
      <c r="K8" s="79" t="s">
        <v>53</v>
      </c>
      <c r="L8" s="79" t="s">
        <v>47</v>
      </c>
      <c r="M8" s="90" t="s">
        <v>41</v>
      </c>
      <c r="N8" s="97" t="s">
        <v>53</v>
      </c>
      <c r="O8" s="97" t="s">
        <v>47</v>
      </c>
      <c r="P8" s="97" t="s">
        <v>41</v>
      </c>
      <c r="Q8" s="97" t="s">
        <v>53</v>
      </c>
      <c r="R8" s="97" t="s">
        <v>47</v>
      </c>
      <c r="S8" s="97" t="s">
        <v>41</v>
      </c>
    </row>
    <row r="9" spans="1:19" x14ac:dyDescent="0.3">
      <c r="A9" s="45" t="s">
        <v>49</v>
      </c>
      <c r="B9" s="83"/>
      <c r="C9" s="77"/>
      <c r="D9" s="77"/>
      <c r="E9" s="77"/>
      <c r="F9" s="77"/>
      <c r="G9" s="86"/>
      <c r="H9" s="83"/>
      <c r="I9" s="77"/>
      <c r="J9" s="77"/>
      <c r="K9" s="77"/>
      <c r="L9" s="77"/>
      <c r="M9" s="86"/>
      <c r="N9" s="83"/>
      <c r="O9" s="77"/>
      <c r="P9" s="77"/>
      <c r="Q9" s="77"/>
      <c r="R9" s="77"/>
      <c r="S9" s="86"/>
    </row>
    <row r="10" spans="1:19" x14ac:dyDescent="0.3">
      <c r="A10" s="46" t="s">
        <v>55</v>
      </c>
      <c r="B10" s="84"/>
      <c r="C10" s="13"/>
      <c r="D10" s="13">
        <f t="shared" ref="D10:D21" si="0">C10*B10</f>
        <v>0</v>
      </c>
      <c r="E10" s="13"/>
      <c r="F10" s="13"/>
      <c r="G10" s="13">
        <f t="shared" ref="G10:G21" si="1">F10*E10</f>
        <v>0</v>
      </c>
      <c r="H10" s="84"/>
      <c r="I10" s="13"/>
      <c r="J10" s="13">
        <f t="shared" ref="J10:J21" si="2">I10*H10</f>
        <v>0</v>
      </c>
      <c r="K10" s="15"/>
      <c r="L10" s="12"/>
      <c r="M10" s="13">
        <f t="shared" ref="M10:M21" si="3">L10*K10</f>
        <v>0</v>
      </c>
      <c r="N10" s="84"/>
      <c r="O10" s="13"/>
      <c r="P10" s="13">
        <f t="shared" ref="P10:P21" si="4">O10*N10</f>
        <v>0</v>
      </c>
      <c r="Q10" s="15"/>
      <c r="R10" s="12"/>
      <c r="S10" s="13">
        <f t="shared" ref="S10:S21" si="5">R10*Q10</f>
        <v>0</v>
      </c>
    </row>
    <row r="11" spans="1:19" x14ac:dyDescent="0.3">
      <c r="A11" s="46" t="s">
        <v>56</v>
      </c>
      <c r="B11" s="84"/>
      <c r="C11" s="13"/>
      <c r="D11" s="13">
        <f t="shared" si="0"/>
        <v>0</v>
      </c>
      <c r="E11" s="13"/>
      <c r="F11" s="13"/>
      <c r="G11" s="13">
        <f t="shared" si="1"/>
        <v>0</v>
      </c>
      <c r="H11" s="84"/>
      <c r="I11" s="13"/>
      <c r="J11" s="13">
        <f t="shared" si="2"/>
        <v>0</v>
      </c>
      <c r="K11" s="15"/>
      <c r="L11" s="12"/>
      <c r="M11" s="13">
        <f t="shared" si="3"/>
        <v>0</v>
      </c>
      <c r="N11" s="84"/>
      <c r="O11" s="13"/>
      <c r="P11" s="13">
        <f t="shared" si="4"/>
        <v>0</v>
      </c>
      <c r="Q11" s="15"/>
      <c r="R11" s="12"/>
      <c r="S11" s="13">
        <f t="shared" si="5"/>
        <v>0</v>
      </c>
    </row>
    <row r="12" spans="1:19" x14ac:dyDescent="0.3">
      <c r="A12" s="46" t="s">
        <v>58</v>
      </c>
      <c r="B12" s="84"/>
      <c r="C12" s="13"/>
      <c r="D12" s="13">
        <f t="shared" si="0"/>
        <v>0</v>
      </c>
      <c r="E12" s="13"/>
      <c r="F12" s="13"/>
      <c r="G12" s="13">
        <f t="shared" si="1"/>
        <v>0</v>
      </c>
      <c r="H12" s="84"/>
      <c r="I12" s="13"/>
      <c r="J12" s="13">
        <f t="shared" si="2"/>
        <v>0</v>
      </c>
      <c r="K12" s="15"/>
      <c r="L12" s="12"/>
      <c r="M12" s="13">
        <f t="shared" si="3"/>
        <v>0</v>
      </c>
      <c r="N12" s="84"/>
      <c r="O12" s="13"/>
      <c r="P12" s="13">
        <f t="shared" si="4"/>
        <v>0</v>
      </c>
      <c r="Q12" s="15"/>
      <c r="R12" s="12"/>
      <c r="S12" s="13">
        <f t="shared" si="5"/>
        <v>0</v>
      </c>
    </row>
    <row r="13" spans="1:19" x14ac:dyDescent="0.3">
      <c r="A13" s="46" t="s">
        <v>57</v>
      </c>
      <c r="B13" s="84"/>
      <c r="C13" s="13"/>
      <c r="D13" s="13">
        <f t="shared" si="0"/>
        <v>0</v>
      </c>
      <c r="E13" s="13"/>
      <c r="F13" s="13"/>
      <c r="G13" s="13">
        <f t="shared" si="1"/>
        <v>0</v>
      </c>
      <c r="H13" s="84"/>
      <c r="I13" s="13"/>
      <c r="J13" s="13">
        <f t="shared" si="2"/>
        <v>0</v>
      </c>
      <c r="K13" s="15"/>
      <c r="L13" s="12"/>
      <c r="M13" s="13">
        <f t="shared" si="3"/>
        <v>0</v>
      </c>
      <c r="N13" s="84"/>
      <c r="O13" s="13"/>
      <c r="P13" s="13">
        <f t="shared" si="4"/>
        <v>0</v>
      </c>
      <c r="Q13" s="15"/>
      <c r="R13" s="12"/>
      <c r="S13" s="13">
        <f t="shared" si="5"/>
        <v>0</v>
      </c>
    </row>
    <row r="14" spans="1:19" x14ac:dyDescent="0.3">
      <c r="A14" s="46" t="s">
        <v>59</v>
      </c>
      <c r="B14" s="84"/>
      <c r="C14" s="13"/>
      <c r="D14" s="13">
        <f t="shared" si="0"/>
        <v>0</v>
      </c>
      <c r="E14" s="13"/>
      <c r="F14" s="13"/>
      <c r="G14" s="13">
        <f t="shared" si="1"/>
        <v>0</v>
      </c>
      <c r="H14" s="84"/>
      <c r="I14" s="13"/>
      <c r="J14" s="13">
        <f t="shared" si="2"/>
        <v>0</v>
      </c>
      <c r="K14" s="15"/>
      <c r="L14" s="12"/>
      <c r="M14" s="13">
        <f t="shared" si="3"/>
        <v>0</v>
      </c>
      <c r="N14" s="84"/>
      <c r="O14" s="13"/>
      <c r="P14" s="13">
        <f t="shared" si="4"/>
        <v>0</v>
      </c>
      <c r="Q14" s="15"/>
      <c r="R14" s="12"/>
      <c r="S14" s="13">
        <f t="shared" si="5"/>
        <v>0</v>
      </c>
    </row>
    <row r="15" spans="1:19" x14ac:dyDescent="0.3">
      <c r="A15" s="46" t="s">
        <v>60</v>
      </c>
      <c r="B15" s="84"/>
      <c r="C15" s="13"/>
      <c r="D15" s="13">
        <f t="shared" si="0"/>
        <v>0</v>
      </c>
      <c r="E15" s="13"/>
      <c r="F15" s="13"/>
      <c r="G15" s="13">
        <f t="shared" si="1"/>
        <v>0</v>
      </c>
      <c r="H15" s="84"/>
      <c r="I15" s="13"/>
      <c r="J15" s="13">
        <f t="shared" si="2"/>
        <v>0</v>
      </c>
      <c r="K15" s="15"/>
      <c r="L15" s="12"/>
      <c r="M15" s="13">
        <f t="shared" si="3"/>
        <v>0</v>
      </c>
      <c r="N15" s="84"/>
      <c r="O15" s="13"/>
      <c r="P15" s="13">
        <f t="shared" si="4"/>
        <v>0</v>
      </c>
      <c r="Q15" s="15"/>
      <c r="R15" s="12"/>
      <c r="S15" s="13">
        <f t="shared" si="5"/>
        <v>0</v>
      </c>
    </row>
    <row r="16" spans="1:19" x14ac:dyDescent="0.3">
      <c r="A16" s="47" t="s">
        <v>50</v>
      </c>
      <c r="B16" s="84"/>
      <c r="C16" s="13"/>
      <c r="D16" s="13">
        <f t="shared" si="0"/>
        <v>0</v>
      </c>
      <c r="E16" s="13"/>
      <c r="F16" s="13"/>
      <c r="G16" s="13">
        <f t="shared" si="1"/>
        <v>0</v>
      </c>
      <c r="H16" s="84"/>
      <c r="I16" s="13"/>
      <c r="J16" s="13">
        <f t="shared" si="2"/>
        <v>0</v>
      </c>
      <c r="K16" s="13"/>
      <c r="L16" s="13"/>
      <c r="M16" s="13">
        <f t="shared" si="3"/>
        <v>0</v>
      </c>
      <c r="N16" s="84"/>
      <c r="O16" s="13"/>
      <c r="P16" s="13">
        <f t="shared" si="4"/>
        <v>0</v>
      </c>
      <c r="Q16" s="13"/>
      <c r="R16" s="13"/>
      <c r="S16" s="13">
        <f t="shared" si="5"/>
        <v>0</v>
      </c>
    </row>
    <row r="17" spans="1:19" x14ac:dyDescent="0.3">
      <c r="A17" s="46" t="s">
        <v>51</v>
      </c>
      <c r="B17" s="84"/>
      <c r="C17" s="13"/>
      <c r="D17" s="13">
        <f t="shared" si="0"/>
        <v>0</v>
      </c>
      <c r="E17" s="12"/>
      <c r="F17" s="12"/>
      <c r="G17" s="13">
        <f t="shared" si="1"/>
        <v>0</v>
      </c>
      <c r="H17" s="84"/>
      <c r="I17" s="13"/>
      <c r="J17" s="13">
        <f t="shared" si="2"/>
        <v>0</v>
      </c>
      <c r="K17" s="12"/>
      <c r="L17" s="12"/>
      <c r="M17" s="13">
        <f t="shared" si="3"/>
        <v>0</v>
      </c>
      <c r="N17" s="84"/>
      <c r="O17" s="13"/>
      <c r="P17" s="13">
        <f t="shared" si="4"/>
        <v>0</v>
      </c>
      <c r="Q17" s="12"/>
      <c r="R17" s="12"/>
      <c r="S17" s="13">
        <f t="shared" si="5"/>
        <v>0</v>
      </c>
    </row>
    <row r="18" spans="1:19" x14ac:dyDescent="0.3">
      <c r="A18" s="46" t="s">
        <v>61</v>
      </c>
      <c r="B18" s="84"/>
      <c r="C18" s="13"/>
      <c r="D18" s="13">
        <f t="shared" si="0"/>
        <v>0</v>
      </c>
      <c r="E18" s="12"/>
      <c r="F18" s="12"/>
      <c r="G18" s="13">
        <f t="shared" si="1"/>
        <v>0</v>
      </c>
      <c r="H18" s="84"/>
      <c r="I18" s="13"/>
      <c r="J18" s="13">
        <f t="shared" si="2"/>
        <v>0</v>
      </c>
      <c r="K18" s="12"/>
      <c r="L18" s="12"/>
      <c r="M18" s="13">
        <f t="shared" si="3"/>
        <v>0</v>
      </c>
      <c r="N18" s="84"/>
      <c r="O18" s="13"/>
      <c r="P18" s="13">
        <f t="shared" si="4"/>
        <v>0</v>
      </c>
      <c r="Q18" s="12"/>
      <c r="R18" s="12"/>
      <c r="S18" s="13">
        <f t="shared" si="5"/>
        <v>0</v>
      </c>
    </row>
    <row r="19" spans="1:19" x14ac:dyDescent="0.3">
      <c r="A19" s="46" t="s">
        <v>63</v>
      </c>
      <c r="B19" s="84"/>
      <c r="C19" s="13"/>
      <c r="D19" s="13">
        <f t="shared" si="0"/>
        <v>0</v>
      </c>
      <c r="E19" s="12"/>
      <c r="F19" s="12"/>
      <c r="G19" s="13">
        <f t="shared" si="1"/>
        <v>0</v>
      </c>
      <c r="H19" s="84"/>
      <c r="I19" s="13"/>
      <c r="J19" s="13">
        <f t="shared" si="2"/>
        <v>0</v>
      </c>
      <c r="K19" s="12"/>
      <c r="L19" s="12"/>
      <c r="M19" s="13">
        <f t="shared" si="3"/>
        <v>0</v>
      </c>
      <c r="N19" s="84"/>
      <c r="O19" s="13"/>
      <c r="P19" s="13">
        <f t="shared" si="4"/>
        <v>0</v>
      </c>
      <c r="Q19" s="12"/>
      <c r="R19" s="12"/>
      <c r="S19" s="13">
        <f t="shared" si="5"/>
        <v>0</v>
      </c>
    </row>
    <row r="20" spans="1:19" x14ac:dyDescent="0.3">
      <c r="A20" s="46" t="s">
        <v>62</v>
      </c>
      <c r="B20" s="84"/>
      <c r="C20" s="13"/>
      <c r="D20" s="13">
        <f t="shared" si="0"/>
        <v>0</v>
      </c>
      <c r="E20" s="12"/>
      <c r="F20" s="12"/>
      <c r="G20" s="13">
        <f t="shared" si="1"/>
        <v>0</v>
      </c>
      <c r="H20" s="84"/>
      <c r="I20" s="13"/>
      <c r="J20" s="13">
        <f t="shared" si="2"/>
        <v>0</v>
      </c>
      <c r="K20" s="12"/>
      <c r="L20" s="12"/>
      <c r="M20" s="13">
        <f t="shared" si="3"/>
        <v>0</v>
      </c>
      <c r="N20" s="84"/>
      <c r="O20" s="13"/>
      <c r="P20" s="13">
        <f t="shared" si="4"/>
        <v>0</v>
      </c>
      <c r="Q20" s="12"/>
      <c r="R20" s="12"/>
      <c r="S20" s="13">
        <f t="shared" si="5"/>
        <v>0</v>
      </c>
    </row>
    <row r="21" spans="1:19" x14ac:dyDescent="0.3">
      <c r="A21" s="47" t="s">
        <v>238</v>
      </c>
      <c r="B21" s="84"/>
      <c r="C21" s="13"/>
      <c r="D21" s="13">
        <f t="shared" si="0"/>
        <v>0</v>
      </c>
      <c r="E21" s="13"/>
      <c r="F21" s="13"/>
      <c r="G21" s="13">
        <f t="shared" si="1"/>
        <v>0</v>
      </c>
      <c r="H21" s="84"/>
      <c r="I21" s="13"/>
      <c r="J21" s="13">
        <f t="shared" si="2"/>
        <v>0</v>
      </c>
      <c r="K21" s="13"/>
      <c r="L21" s="12"/>
      <c r="M21" s="13">
        <f t="shared" si="3"/>
        <v>0</v>
      </c>
      <c r="N21" s="84"/>
      <c r="O21" s="13"/>
      <c r="P21" s="13">
        <f t="shared" si="4"/>
        <v>0</v>
      </c>
      <c r="Q21" s="13"/>
      <c r="R21" s="12"/>
      <c r="S21" s="13">
        <f t="shared" si="5"/>
        <v>0</v>
      </c>
    </row>
    <row r="22" spans="1:19" x14ac:dyDescent="0.3">
      <c r="A22" s="47" t="s">
        <v>239</v>
      </c>
      <c r="B22" s="84"/>
      <c r="C22" s="13"/>
      <c r="D22" s="13">
        <f>C22*B22</f>
        <v>0</v>
      </c>
      <c r="E22" s="13"/>
      <c r="F22" s="13"/>
      <c r="G22" s="13">
        <f>F22*E22</f>
        <v>0</v>
      </c>
      <c r="H22" s="84"/>
      <c r="I22" s="13"/>
      <c r="J22" s="13">
        <f>I22*H22</f>
        <v>0</v>
      </c>
      <c r="K22" s="13"/>
      <c r="L22" s="12"/>
      <c r="M22" s="13">
        <f>L22*K22</f>
        <v>0</v>
      </c>
      <c r="N22" s="84"/>
      <c r="O22" s="13"/>
      <c r="P22" s="13">
        <f>O22*N22</f>
        <v>0</v>
      </c>
      <c r="Q22" s="13"/>
      <c r="R22" s="12"/>
      <c r="S22" s="13">
        <f>R22*Q22</f>
        <v>0</v>
      </c>
    </row>
    <row r="23" spans="1:19" x14ac:dyDescent="0.3">
      <c r="A23" s="47" t="s">
        <v>64</v>
      </c>
      <c r="B23" s="84"/>
      <c r="C23" s="13"/>
      <c r="D23" s="13">
        <f t="shared" ref="D23:D53" si="6">C23*B23</f>
        <v>0</v>
      </c>
      <c r="E23" s="13"/>
      <c r="F23" s="13"/>
      <c r="G23" s="13">
        <f t="shared" ref="G23:G53" si="7">F23*E23</f>
        <v>0</v>
      </c>
      <c r="H23" s="84"/>
      <c r="I23" s="13"/>
      <c r="J23" s="13">
        <f t="shared" ref="J23:J53" si="8">I23*H23</f>
        <v>0</v>
      </c>
      <c r="K23" s="13"/>
      <c r="L23" s="12"/>
      <c r="M23" s="13">
        <f t="shared" ref="M23:M53" si="9">L23*K23</f>
        <v>0</v>
      </c>
      <c r="N23" s="84"/>
      <c r="O23" s="13"/>
      <c r="P23" s="13">
        <f t="shared" ref="P23:P53" si="10">O23*N23</f>
        <v>0</v>
      </c>
      <c r="Q23" s="13"/>
      <c r="R23" s="12"/>
      <c r="S23" s="13">
        <f t="shared" ref="S23:S53" si="11">R23*Q23</f>
        <v>0</v>
      </c>
    </row>
    <row r="24" spans="1:19" x14ac:dyDescent="0.3">
      <c r="A24" s="46" t="s">
        <v>65</v>
      </c>
      <c r="B24" s="84"/>
      <c r="C24" s="13"/>
      <c r="D24" s="13">
        <f t="shared" si="6"/>
        <v>0</v>
      </c>
      <c r="E24" s="13"/>
      <c r="F24" s="13"/>
      <c r="G24" s="13">
        <f t="shared" si="7"/>
        <v>0</v>
      </c>
      <c r="H24" s="84"/>
      <c r="I24" s="13"/>
      <c r="J24" s="13">
        <f t="shared" si="8"/>
        <v>0</v>
      </c>
      <c r="K24" s="13"/>
      <c r="L24" s="12"/>
      <c r="M24" s="13">
        <f t="shared" si="9"/>
        <v>0</v>
      </c>
      <c r="N24" s="84"/>
      <c r="O24" s="13"/>
      <c r="P24" s="13">
        <f t="shared" si="10"/>
        <v>0</v>
      </c>
      <c r="Q24" s="13"/>
      <c r="R24" s="12"/>
      <c r="S24" s="13">
        <f t="shared" si="11"/>
        <v>0</v>
      </c>
    </row>
    <row r="25" spans="1:19" x14ac:dyDescent="0.3">
      <c r="A25" s="47" t="s">
        <v>84</v>
      </c>
      <c r="B25" s="84"/>
      <c r="C25" s="13"/>
      <c r="D25" s="13">
        <f t="shared" si="6"/>
        <v>0</v>
      </c>
      <c r="E25" s="13"/>
      <c r="F25" s="13"/>
      <c r="G25" s="13">
        <f t="shared" si="7"/>
        <v>0</v>
      </c>
      <c r="H25" s="84"/>
      <c r="I25" s="13"/>
      <c r="J25" s="13">
        <f t="shared" si="8"/>
        <v>0</v>
      </c>
      <c r="K25" s="13"/>
      <c r="L25" s="12"/>
      <c r="M25" s="13">
        <f t="shared" si="9"/>
        <v>0</v>
      </c>
      <c r="N25" s="84"/>
      <c r="O25" s="13"/>
      <c r="P25" s="13">
        <f t="shared" si="10"/>
        <v>0</v>
      </c>
      <c r="Q25" s="13"/>
      <c r="R25" s="12"/>
      <c r="S25" s="13">
        <f t="shared" si="11"/>
        <v>0</v>
      </c>
    </row>
    <row r="26" spans="1:19" x14ac:dyDescent="0.3">
      <c r="A26" s="47" t="s">
        <v>73</v>
      </c>
      <c r="B26" s="84"/>
      <c r="C26" s="13"/>
      <c r="D26" s="13">
        <f t="shared" si="6"/>
        <v>0</v>
      </c>
      <c r="E26" s="12"/>
      <c r="F26" s="12"/>
      <c r="G26" s="13">
        <f t="shared" si="7"/>
        <v>0</v>
      </c>
      <c r="H26" s="84"/>
      <c r="I26" s="13"/>
      <c r="J26" s="13">
        <f t="shared" si="8"/>
        <v>0</v>
      </c>
      <c r="K26" s="12"/>
      <c r="L26" s="12"/>
      <c r="M26" s="13">
        <f t="shared" si="9"/>
        <v>0</v>
      </c>
      <c r="N26" s="84"/>
      <c r="O26" s="13"/>
      <c r="P26" s="13">
        <f t="shared" si="10"/>
        <v>0</v>
      </c>
      <c r="Q26" s="12"/>
      <c r="R26" s="12"/>
      <c r="S26" s="13">
        <f t="shared" si="11"/>
        <v>0</v>
      </c>
    </row>
    <row r="27" spans="1:19" x14ac:dyDescent="0.3">
      <c r="A27" s="47" t="s">
        <v>75</v>
      </c>
      <c r="B27" s="84"/>
      <c r="C27" s="13"/>
      <c r="D27" s="13">
        <f t="shared" si="6"/>
        <v>0</v>
      </c>
      <c r="E27" s="13"/>
      <c r="F27" s="13"/>
      <c r="G27" s="13">
        <f t="shared" si="7"/>
        <v>0</v>
      </c>
      <c r="H27" s="84"/>
      <c r="I27" s="13"/>
      <c r="J27" s="13">
        <f t="shared" si="8"/>
        <v>0</v>
      </c>
      <c r="K27" s="13"/>
      <c r="L27" s="12"/>
      <c r="M27" s="13">
        <f t="shared" si="9"/>
        <v>0</v>
      </c>
      <c r="N27" s="84"/>
      <c r="O27" s="13"/>
      <c r="P27" s="13">
        <f t="shared" si="10"/>
        <v>0</v>
      </c>
      <c r="Q27" s="13"/>
      <c r="R27" s="12"/>
      <c r="S27" s="13">
        <f t="shared" si="11"/>
        <v>0</v>
      </c>
    </row>
    <row r="28" spans="1:19" x14ac:dyDescent="0.3">
      <c r="A28" s="46" t="s">
        <v>72</v>
      </c>
      <c r="B28" s="84"/>
      <c r="C28" s="13"/>
      <c r="D28" s="13">
        <f t="shared" si="6"/>
        <v>0</v>
      </c>
      <c r="E28" s="13"/>
      <c r="F28" s="13"/>
      <c r="G28" s="13">
        <f t="shared" si="7"/>
        <v>0</v>
      </c>
      <c r="H28" s="84"/>
      <c r="I28" s="13"/>
      <c r="J28" s="13">
        <f t="shared" si="8"/>
        <v>0</v>
      </c>
      <c r="K28" s="13"/>
      <c r="L28" s="12"/>
      <c r="M28" s="13">
        <f t="shared" si="9"/>
        <v>0</v>
      </c>
      <c r="N28" s="84"/>
      <c r="O28" s="13"/>
      <c r="P28" s="13">
        <f t="shared" si="10"/>
        <v>0</v>
      </c>
      <c r="Q28" s="13"/>
      <c r="R28" s="12"/>
      <c r="S28" s="13">
        <f t="shared" si="11"/>
        <v>0</v>
      </c>
    </row>
    <row r="29" spans="1:19" x14ac:dyDescent="0.3">
      <c r="A29" s="47" t="s">
        <v>76</v>
      </c>
      <c r="B29" s="84"/>
      <c r="C29" s="13"/>
      <c r="D29" s="13">
        <f t="shared" si="6"/>
        <v>0</v>
      </c>
      <c r="E29" s="13"/>
      <c r="F29" s="13"/>
      <c r="G29" s="13">
        <f t="shared" si="7"/>
        <v>0</v>
      </c>
      <c r="H29" s="84"/>
      <c r="I29" s="13"/>
      <c r="J29" s="13">
        <f t="shared" si="8"/>
        <v>0</v>
      </c>
      <c r="K29" s="13"/>
      <c r="L29" s="12"/>
      <c r="M29" s="13">
        <f t="shared" si="9"/>
        <v>0</v>
      </c>
      <c r="N29" s="84"/>
      <c r="O29" s="13"/>
      <c r="P29" s="13">
        <f t="shared" si="10"/>
        <v>0</v>
      </c>
      <c r="Q29" s="13"/>
      <c r="R29" s="12"/>
      <c r="S29" s="13">
        <f t="shared" si="11"/>
        <v>0</v>
      </c>
    </row>
    <row r="30" spans="1:19" x14ac:dyDescent="0.3">
      <c r="A30" s="47" t="s">
        <v>80</v>
      </c>
      <c r="B30" s="84"/>
      <c r="C30" s="13"/>
      <c r="D30" s="13">
        <f t="shared" si="6"/>
        <v>0</v>
      </c>
      <c r="E30" s="13"/>
      <c r="F30" s="13"/>
      <c r="G30" s="13">
        <f t="shared" si="7"/>
        <v>0</v>
      </c>
      <c r="H30" s="84"/>
      <c r="I30" s="13"/>
      <c r="J30" s="13">
        <f t="shared" si="8"/>
        <v>0</v>
      </c>
      <c r="K30" s="13"/>
      <c r="L30" s="12"/>
      <c r="M30" s="13">
        <f t="shared" si="9"/>
        <v>0</v>
      </c>
      <c r="N30" s="84"/>
      <c r="O30" s="13"/>
      <c r="P30" s="13">
        <f t="shared" si="10"/>
        <v>0</v>
      </c>
      <c r="Q30" s="13"/>
      <c r="R30" s="12"/>
      <c r="S30" s="13">
        <f t="shared" si="11"/>
        <v>0</v>
      </c>
    </row>
    <row r="31" spans="1:19" x14ac:dyDescent="0.3">
      <c r="A31" s="47" t="s">
        <v>81</v>
      </c>
      <c r="B31" s="16"/>
      <c r="C31" s="13"/>
      <c r="D31" s="13">
        <f t="shared" si="6"/>
        <v>0</v>
      </c>
      <c r="E31" s="13"/>
      <c r="F31" s="13"/>
      <c r="G31" s="13">
        <f t="shared" si="7"/>
        <v>0</v>
      </c>
      <c r="H31" s="16"/>
      <c r="I31" s="13"/>
      <c r="J31" s="13">
        <f t="shared" si="8"/>
        <v>0</v>
      </c>
      <c r="K31" s="13"/>
      <c r="L31" s="12"/>
      <c r="M31" s="13">
        <f t="shared" si="9"/>
        <v>0</v>
      </c>
      <c r="N31" s="16"/>
      <c r="O31" s="13"/>
      <c r="P31" s="13">
        <f t="shared" si="10"/>
        <v>0</v>
      </c>
      <c r="Q31" s="13"/>
      <c r="R31" s="12"/>
      <c r="S31" s="13">
        <f t="shared" si="11"/>
        <v>0</v>
      </c>
    </row>
    <row r="32" spans="1:19" x14ac:dyDescent="0.3">
      <c r="A32" s="46" t="s">
        <v>77</v>
      </c>
      <c r="B32" s="84"/>
      <c r="C32" s="13"/>
      <c r="D32" s="13">
        <f t="shared" si="6"/>
        <v>0</v>
      </c>
      <c r="E32" s="13"/>
      <c r="F32" s="13"/>
      <c r="G32" s="13">
        <f t="shared" si="7"/>
        <v>0</v>
      </c>
      <c r="H32" s="84"/>
      <c r="I32" s="13"/>
      <c r="J32" s="13">
        <f t="shared" si="8"/>
        <v>0</v>
      </c>
      <c r="K32" s="13"/>
      <c r="L32" s="12"/>
      <c r="M32" s="13">
        <f t="shared" si="9"/>
        <v>0</v>
      </c>
      <c r="N32" s="84"/>
      <c r="O32" s="13"/>
      <c r="P32" s="13">
        <f t="shared" si="10"/>
        <v>0</v>
      </c>
      <c r="Q32" s="13"/>
      <c r="R32" s="12"/>
      <c r="S32" s="13">
        <f t="shared" si="11"/>
        <v>0</v>
      </c>
    </row>
    <row r="33" spans="1:19" x14ac:dyDescent="0.3">
      <c r="A33" s="46" t="s">
        <v>78</v>
      </c>
      <c r="B33" s="84"/>
      <c r="C33" s="13"/>
      <c r="D33" s="13">
        <f t="shared" si="6"/>
        <v>0</v>
      </c>
      <c r="E33" s="13"/>
      <c r="F33" s="13"/>
      <c r="G33" s="13">
        <f t="shared" si="7"/>
        <v>0</v>
      </c>
      <c r="H33" s="84"/>
      <c r="I33" s="13"/>
      <c r="J33" s="13">
        <f t="shared" si="8"/>
        <v>0</v>
      </c>
      <c r="K33" s="13"/>
      <c r="L33" s="12"/>
      <c r="M33" s="13">
        <f t="shared" si="9"/>
        <v>0</v>
      </c>
      <c r="N33" s="84"/>
      <c r="O33" s="13"/>
      <c r="P33" s="13">
        <f t="shared" si="10"/>
        <v>0</v>
      </c>
      <c r="Q33" s="13"/>
      <c r="R33" s="12"/>
      <c r="S33" s="13">
        <f t="shared" si="11"/>
        <v>0</v>
      </c>
    </row>
    <row r="34" spans="1:19" x14ac:dyDescent="0.3">
      <c r="A34" s="46" t="s">
        <v>79</v>
      </c>
      <c r="B34" s="84"/>
      <c r="C34" s="13"/>
      <c r="D34" s="13">
        <f t="shared" si="6"/>
        <v>0</v>
      </c>
      <c r="E34" s="13"/>
      <c r="F34" s="13"/>
      <c r="G34" s="13">
        <f t="shared" si="7"/>
        <v>0</v>
      </c>
      <c r="H34" s="84"/>
      <c r="I34" s="13"/>
      <c r="J34" s="13">
        <f t="shared" si="8"/>
        <v>0</v>
      </c>
      <c r="K34" s="13"/>
      <c r="L34" s="12"/>
      <c r="M34" s="13">
        <f t="shared" si="9"/>
        <v>0</v>
      </c>
      <c r="N34" s="84"/>
      <c r="O34" s="13"/>
      <c r="P34" s="13">
        <f t="shared" si="10"/>
        <v>0</v>
      </c>
      <c r="Q34" s="13"/>
      <c r="R34" s="12"/>
      <c r="S34" s="13">
        <f t="shared" si="11"/>
        <v>0</v>
      </c>
    </row>
    <row r="35" spans="1:19" x14ac:dyDescent="0.3">
      <c r="A35" s="46" t="s">
        <v>82</v>
      </c>
      <c r="B35" s="84"/>
      <c r="C35" s="13"/>
      <c r="D35" s="13">
        <f t="shared" si="6"/>
        <v>0</v>
      </c>
      <c r="E35" s="13"/>
      <c r="F35" s="13"/>
      <c r="G35" s="13">
        <f t="shared" si="7"/>
        <v>0</v>
      </c>
      <c r="H35" s="84"/>
      <c r="I35" s="13"/>
      <c r="J35" s="13">
        <f t="shared" si="8"/>
        <v>0</v>
      </c>
      <c r="K35" s="13"/>
      <c r="L35" s="12"/>
      <c r="M35" s="13">
        <f t="shared" si="9"/>
        <v>0</v>
      </c>
      <c r="N35" s="84"/>
      <c r="O35" s="13"/>
      <c r="P35" s="13">
        <f t="shared" si="10"/>
        <v>0</v>
      </c>
      <c r="Q35" s="13"/>
      <c r="R35" s="12"/>
      <c r="S35" s="13">
        <f t="shared" si="11"/>
        <v>0</v>
      </c>
    </row>
    <row r="36" spans="1:19" x14ac:dyDescent="0.3">
      <c r="A36" s="47" t="s">
        <v>83</v>
      </c>
      <c r="B36" s="84"/>
      <c r="C36" s="13"/>
      <c r="D36" s="13">
        <f t="shared" si="6"/>
        <v>0</v>
      </c>
      <c r="E36" s="13"/>
      <c r="F36" s="13"/>
      <c r="G36" s="13">
        <f t="shared" si="7"/>
        <v>0</v>
      </c>
      <c r="H36" s="84"/>
      <c r="I36" s="13"/>
      <c r="J36" s="13">
        <f t="shared" si="8"/>
        <v>0</v>
      </c>
      <c r="K36" s="13"/>
      <c r="L36" s="12"/>
      <c r="M36" s="13">
        <f t="shared" si="9"/>
        <v>0</v>
      </c>
      <c r="N36" s="84"/>
      <c r="O36" s="13"/>
      <c r="P36" s="13">
        <f t="shared" si="10"/>
        <v>0</v>
      </c>
      <c r="Q36" s="13"/>
      <c r="R36" s="12"/>
      <c r="S36" s="13">
        <f t="shared" si="11"/>
        <v>0</v>
      </c>
    </row>
    <row r="37" spans="1:19" x14ac:dyDescent="0.3">
      <c r="A37" s="47" t="s">
        <v>86</v>
      </c>
      <c r="B37" s="84"/>
      <c r="C37" s="13"/>
      <c r="D37" s="13">
        <f t="shared" si="6"/>
        <v>0</v>
      </c>
      <c r="E37" s="13"/>
      <c r="F37" s="13"/>
      <c r="G37" s="13">
        <f t="shared" si="7"/>
        <v>0</v>
      </c>
      <c r="H37" s="84"/>
      <c r="I37" s="13"/>
      <c r="J37" s="13">
        <f t="shared" si="8"/>
        <v>0</v>
      </c>
      <c r="K37" s="13"/>
      <c r="L37" s="12"/>
      <c r="M37" s="13">
        <f t="shared" si="9"/>
        <v>0</v>
      </c>
      <c r="N37" s="84"/>
      <c r="O37" s="13"/>
      <c r="P37" s="13">
        <f t="shared" si="10"/>
        <v>0</v>
      </c>
      <c r="Q37" s="13"/>
      <c r="R37" s="12"/>
      <c r="S37" s="13">
        <f t="shared" si="11"/>
        <v>0</v>
      </c>
    </row>
    <row r="38" spans="1:19" x14ac:dyDescent="0.3">
      <c r="A38" s="46" t="s">
        <v>48</v>
      </c>
      <c r="B38" s="16"/>
      <c r="C38" s="3"/>
      <c r="D38" s="13">
        <f t="shared" si="6"/>
        <v>0</v>
      </c>
      <c r="E38" s="13"/>
      <c r="F38" s="13"/>
      <c r="G38" s="13">
        <f t="shared" si="7"/>
        <v>0</v>
      </c>
      <c r="H38" s="16"/>
      <c r="I38" s="13"/>
      <c r="J38" s="13">
        <f t="shared" si="8"/>
        <v>0</v>
      </c>
      <c r="K38" s="13"/>
      <c r="L38" s="12"/>
      <c r="M38" s="13">
        <f t="shared" si="9"/>
        <v>0</v>
      </c>
      <c r="N38" s="16"/>
      <c r="O38" s="13"/>
      <c r="P38" s="13">
        <f t="shared" si="10"/>
        <v>0</v>
      </c>
      <c r="Q38" s="13"/>
      <c r="R38" s="12"/>
      <c r="S38" s="13">
        <f t="shared" si="11"/>
        <v>0</v>
      </c>
    </row>
    <row r="39" spans="1:19" x14ac:dyDescent="0.3">
      <c r="A39" s="46" t="s">
        <v>65</v>
      </c>
      <c r="B39" s="15"/>
      <c r="C39" s="12"/>
      <c r="D39" s="13">
        <f t="shared" si="6"/>
        <v>0</v>
      </c>
      <c r="E39" s="13"/>
      <c r="F39" s="12"/>
      <c r="G39" s="13">
        <f t="shared" si="7"/>
        <v>0</v>
      </c>
      <c r="H39" s="15"/>
      <c r="I39" s="13"/>
      <c r="J39" s="13">
        <f t="shared" si="8"/>
        <v>0</v>
      </c>
      <c r="K39" s="13"/>
      <c r="L39" s="12"/>
      <c r="M39" s="13">
        <f t="shared" si="9"/>
        <v>0</v>
      </c>
      <c r="N39" s="15"/>
      <c r="O39" s="13"/>
      <c r="P39" s="13">
        <f t="shared" si="10"/>
        <v>0</v>
      </c>
      <c r="Q39" s="13"/>
      <c r="R39" s="12"/>
      <c r="S39" s="13">
        <f t="shared" si="11"/>
        <v>0</v>
      </c>
    </row>
    <row r="40" spans="1:19" x14ac:dyDescent="0.3">
      <c r="A40" s="46" t="s">
        <v>54</v>
      </c>
      <c r="B40" s="15"/>
      <c r="C40" s="12"/>
      <c r="D40" s="13">
        <f t="shared" si="6"/>
        <v>0</v>
      </c>
      <c r="E40" s="13"/>
      <c r="F40" s="12"/>
      <c r="G40" s="13">
        <f t="shared" si="7"/>
        <v>0</v>
      </c>
      <c r="H40" s="15"/>
      <c r="I40" s="13"/>
      <c r="J40" s="13">
        <f t="shared" si="8"/>
        <v>0</v>
      </c>
      <c r="K40" s="13"/>
      <c r="L40" s="12"/>
      <c r="M40" s="13">
        <f t="shared" si="9"/>
        <v>0</v>
      </c>
      <c r="N40" s="15"/>
      <c r="O40" s="13"/>
      <c r="P40" s="13">
        <f t="shared" si="10"/>
        <v>0</v>
      </c>
      <c r="Q40" s="13"/>
      <c r="R40" s="12"/>
      <c r="S40" s="13">
        <f t="shared" si="11"/>
        <v>0</v>
      </c>
    </row>
    <row r="41" spans="1:19" x14ac:dyDescent="0.3">
      <c r="A41" s="46" t="s">
        <v>87</v>
      </c>
      <c r="B41" s="15"/>
      <c r="C41" s="12"/>
      <c r="D41" s="13">
        <f t="shared" si="6"/>
        <v>0</v>
      </c>
      <c r="E41" s="13"/>
      <c r="F41" s="13"/>
      <c r="G41" s="13">
        <f t="shared" si="7"/>
        <v>0</v>
      </c>
      <c r="H41" s="15"/>
      <c r="I41" s="13"/>
      <c r="J41" s="13">
        <f t="shared" si="8"/>
        <v>0</v>
      </c>
      <c r="K41" s="13"/>
      <c r="L41" s="12"/>
      <c r="M41" s="13">
        <f t="shared" si="9"/>
        <v>0</v>
      </c>
      <c r="N41" s="15"/>
      <c r="O41" s="13"/>
      <c r="P41" s="13">
        <f t="shared" si="10"/>
        <v>0</v>
      </c>
      <c r="Q41" s="13"/>
      <c r="R41" s="12"/>
      <c r="S41" s="13">
        <f t="shared" si="11"/>
        <v>0</v>
      </c>
    </row>
    <row r="42" spans="1:19" x14ac:dyDescent="0.3">
      <c r="A42" s="46" t="s">
        <v>88</v>
      </c>
      <c r="B42" s="15"/>
      <c r="C42" s="12"/>
      <c r="D42" s="13">
        <f t="shared" si="6"/>
        <v>0</v>
      </c>
      <c r="E42" s="13"/>
      <c r="F42" s="12"/>
      <c r="G42" s="13">
        <f t="shared" si="7"/>
        <v>0</v>
      </c>
      <c r="H42" s="15"/>
      <c r="I42" s="13"/>
      <c r="J42" s="13">
        <f t="shared" si="8"/>
        <v>0</v>
      </c>
      <c r="K42" s="13"/>
      <c r="L42" s="12"/>
      <c r="M42" s="13">
        <f t="shared" si="9"/>
        <v>0</v>
      </c>
      <c r="N42" s="15"/>
      <c r="O42" s="13"/>
      <c r="P42" s="13">
        <f t="shared" si="10"/>
        <v>0</v>
      </c>
      <c r="Q42" s="13"/>
      <c r="R42" s="12"/>
      <c r="S42" s="13">
        <f t="shared" si="11"/>
        <v>0</v>
      </c>
    </row>
    <row r="43" spans="1:19" x14ac:dyDescent="0.3">
      <c r="A43" s="47" t="s">
        <v>67</v>
      </c>
      <c r="B43" s="84"/>
      <c r="C43" s="13"/>
      <c r="D43" s="13">
        <f t="shared" si="6"/>
        <v>0</v>
      </c>
      <c r="E43" s="13"/>
      <c r="F43" s="13"/>
      <c r="G43" s="13">
        <f t="shared" si="7"/>
        <v>0</v>
      </c>
      <c r="H43" s="84"/>
      <c r="I43" s="13"/>
      <c r="J43" s="13">
        <f t="shared" si="8"/>
        <v>0</v>
      </c>
      <c r="K43" s="13"/>
      <c r="L43" s="12"/>
      <c r="M43" s="13">
        <f t="shared" si="9"/>
        <v>0</v>
      </c>
      <c r="N43" s="84"/>
      <c r="O43" s="13"/>
      <c r="P43" s="13">
        <f t="shared" si="10"/>
        <v>0</v>
      </c>
      <c r="Q43" s="13"/>
      <c r="R43" s="12"/>
      <c r="S43" s="13">
        <f t="shared" si="11"/>
        <v>0</v>
      </c>
    </row>
    <row r="44" spans="1:19" x14ac:dyDescent="0.3">
      <c r="A44" s="46" t="s">
        <v>68</v>
      </c>
      <c r="B44" s="84"/>
      <c r="C44" s="13"/>
      <c r="D44" s="13">
        <f t="shared" si="6"/>
        <v>0</v>
      </c>
      <c r="E44" s="13"/>
      <c r="F44" s="13"/>
      <c r="G44" s="13">
        <f t="shared" si="7"/>
        <v>0</v>
      </c>
      <c r="H44" s="84"/>
      <c r="I44" s="13"/>
      <c r="J44" s="13">
        <f t="shared" si="8"/>
        <v>0</v>
      </c>
      <c r="K44" s="13"/>
      <c r="L44" s="12"/>
      <c r="M44" s="13">
        <f t="shared" si="9"/>
        <v>0</v>
      </c>
      <c r="N44" s="84"/>
      <c r="O44" s="13"/>
      <c r="P44" s="13">
        <f t="shared" si="10"/>
        <v>0</v>
      </c>
      <c r="Q44" s="13"/>
      <c r="R44" s="12"/>
      <c r="S44" s="13">
        <f t="shared" si="11"/>
        <v>0</v>
      </c>
    </row>
    <row r="45" spans="1:19" x14ac:dyDescent="0.3">
      <c r="A45" s="47" t="s">
        <v>69</v>
      </c>
      <c r="B45" s="84"/>
      <c r="C45" s="13"/>
      <c r="D45" s="13">
        <f t="shared" si="6"/>
        <v>0</v>
      </c>
      <c r="E45" s="13"/>
      <c r="F45" s="13"/>
      <c r="G45" s="13">
        <f t="shared" si="7"/>
        <v>0</v>
      </c>
      <c r="H45" s="84"/>
      <c r="I45" s="13"/>
      <c r="J45" s="13">
        <f t="shared" si="8"/>
        <v>0</v>
      </c>
      <c r="K45" s="13"/>
      <c r="L45" s="12"/>
      <c r="M45" s="13">
        <f t="shared" si="9"/>
        <v>0</v>
      </c>
      <c r="N45" s="84"/>
      <c r="O45" s="13"/>
      <c r="P45" s="13">
        <f t="shared" si="10"/>
        <v>0</v>
      </c>
      <c r="Q45" s="13"/>
      <c r="R45" s="12"/>
      <c r="S45" s="13">
        <f t="shared" si="11"/>
        <v>0</v>
      </c>
    </row>
    <row r="46" spans="1:19" x14ac:dyDescent="0.3">
      <c r="A46" s="46" t="s">
        <v>70</v>
      </c>
      <c r="B46" s="84"/>
      <c r="C46" s="13"/>
      <c r="D46" s="13">
        <f t="shared" si="6"/>
        <v>0</v>
      </c>
      <c r="E46" s="13"/>
      <c r="F46" s="13"/>
      <c r="G46" s="13">
        <f t="shared" si="7"/>
        <v>0</v>
      </c>
      <c r="H46" s="84"/>
      <c r="I46" s="13"/>
      <c r="J46" s="13">
        <f t="shared" si="8"/>
        <v>0</v>
      </c>
      <c r="K46" s="13"/>
      <c r="L46" s="12"/>
      <c r="M46" s="13">
        <f t="shared" si="9"/>
        <v>0</v>
      </c>
      <c r="N46" s="84"/>
      <c r="O46" s="13"/>
      <c r="P46" s="13">
        <f t="shared" si="10"/>
        <v>0</v>
      </c>
      <c r="Q46" s="13"/>
      <c r="R46" s="12"/>
      <c r="S46" s="13">
        <f t="shared" si="11"/>
        <v>0</v>
      </c>
    </row>
    <row r="47" spans="1:19" x14ac:dyDescent="0.3">
      <c r="A47" s="46" t="s">
        <v>71</v>
      </c>
      <c r="B47" s="84"/>
      <c r="C47" s="14"/>
      <c r="D47" s="13">
        <f t="shared" si="6"/>
        <v>0</v>
      </c>
      <c r="E47" s="13"/>
      <c r="F47" s="14"/>
      <c r="G47" s="13">
        <f t="shared" si="7"/>
        <v>0</v>
      </c>
      <c r="H47" s="84"/>
      <c r="I47" s="14"/>
      <c r="J47" s="13">
        <f t="shared" si="8"/>
        <v>0</v>
      </c>
      <c r="K47" s="13"/>
      <c r="L47" s="17"/>
      <c r="M47" s="13">
        <f t="shared" si="9"/>
        <v>0</v>
      </c>
      <c r="N47" s="84"/>
      <c r="O47" s="14"/>
      <c r="P47" s="13">
        <f t="shared" si="10"/>
        <v>0</v>
      </c>
      <c r="Q47" s="13"/>
      <c r="R47" s="17"/>
      <c r="S47" s="13">
        <f t="shared" si="11"/>
        <v>0</v>
      </c>
    </row>
    <row r="48" spans="1:19" x14ac:dyDescent="0.3">
      <c r="A48" s="47" t="s">
        <v>74</v>
      </c>
      <c r="B48" s="84"/>
      <c r="C48" s="13"/>
      <c r="D48" s="13">
        <f t="shared" si="6"/>
        <v>0</v>
      </c>
      <c r="E48" s="13"/>
      <c r="F48" s="13"/>
      <c r="G48" s="13">
        <f t="shared" si="7"/>
        <v>0</v>
      </c>
      <c r="H48" s="84"/>
      <c r="I48" s="13"/>
      <c r="J48" s="13">
        <f t="shared" si="8"/>
        <v>0</v>
      </c>
      <c r="K48" s="13"/>
      <c r="L48" s="12"/>
      <c r="M48" s="13">
        <f t="shared" si="9"/>
        <v>0</v>
      </c>
      <c r="N48" s="84"/>
      <c r="O48" s="13"/>
      <c r="P48" s="13">
        <f t="shared" si="10"/>
        <v>0</v>
      </c>
      <c r="Q48" s="13"/>
      <c r="R48" s="12"/>
      <c r="S48" s="13">
        <f t="shared" si="11"/>
        <v>0</v>
      </c>
    </row>
    <row r="49" spans="1:19" x14ac:dyDescent="0.3">
      <c r="A49" s="46" t="s">
        <v>85</v>
      </c>
      <c r="B49" s="84"/>
      <c r="C49" s="13"/>
      <c r="D49" s="13">
        <f t="shared" si="6"/>
        <v>0</v>
      </c>
      <c r="E49" s="13"/>
      <c r="F49" s="13"/>
      <c r="G49" s="13">
        <f t="shared" si="7"/>
        <v>0</v>
      </c>
      <c r="H49" s="84"/>
      <c r="I49" s="13"/>
      <c r="J49" s="13">
        <f t="shared" si="8"/>
        <v>0</v>
      </c>
      <c r="K49" s="13"/>
      <c r="L49" s="12"/>
      <c r="M49" s="13">
        <f t="shared" si="9"/>
        <v>0</v>
      </c>
      <c r="N49" s="84"/>
      <c r="O49" s="13"/>
      <c r="P49" s="13">
        <f t="shared" si="10"/>
        <v>0</v>
      </c>
      <c r="Q49" s="13"/>
      <c r="R49" s="12"/>
      <c r="S49" s="13">
        <f t="shared" si="11"/>
        <v>0</v>
      </c>
    </row>
    <row r="50" spans="1:19" x14ac:dyDescent="0.3">
      <c r="A50" s="46" t="s">
        <v>240</v>
      </c>
      <c r="B50" s="16"/>
      <c r="C50" s="13"/>
      <c r="D50" s="13">
        <f t="shared" si="6"/>
        <v>0</v>
      </c>
      <c r="E50" s="13"/>
      <c r="F50" s="13"/>
      <c r="G50" s="13">
        <f t="shared" si="7"/>
        <v>0</v>
      </c>
      <c r="H50" s="16"/>
      <c r="I50" s="13"/>
      <c r="J50" s="13">
        <f t="shared" si="8"/>
        <v>0</v>
      </c>
      <c r="K50" s="13"/>
      <c r="L50" s="12"/>
      <c r="M50" s="13">
        <f t="shared" si="9"/>
        <v>0</v>
      </c>
      <c r="N50" s="16"/>
      <c r="O50" s="13"/>
      <c r="P50" s="13">
        <f t="shared" si="10"/>
        <v>0</v>
      </c>
      <c r="Q50" s="13"/>
      <c r="R50" s="12"/>
      <c r="S50" s="13">
        <f t="shared" si="11"/>
        <v>0</v>
      </c>
    </row>
    <row r="51" spans="1:19" x14ac:dyDescent="0.3">
      <c r="A51" s="46" t="s">
        <v>89</v>
      </c>
      <c r="B51" s="84"/>
      <c r="C51" s="13"/>
      <c r="D51" s="13">
        <f t="shared" si="6"/>
        <v>0</v>
      </c>
      <c r="E51" s="13"/>
      <c r="F51" s="13"/>
      <c r="G51" s="13">
        <f t="shared" si="7"/>
        <v>0</v>
      </c>
      <c r="H51" s="84"/>
      <c r="I51" s="13"/>
      <c r="J51" s="13">
        <f t="shared" si="8"/>
        <v>0</v>
      </c>
      <c r="K51" s="13"/>
      <c r="L51" s="12"/>
      <c r="M51" s="13">
        <f t="shared" si="9"/>
        <v>0</v>
      </c>
      <c r="N51" s="84"/>
      <c r="O51" s="13"/>
      <c r="P51" s="13">
        <f t="shared" si="10"/>
        <v>0</v>
      </c>
      <c r="Q51" s="13"/>
      <c r="R51" s="12"/>
      <c r="S51" s="13">
        <f t="shared" si="11"/>
        <v>0</v>
      </c>
    </row>
    <row r="52" spans="1:19" x14ac:dyDescent="0.3">
      <c r="A52" s="46" t="s">
        <v>90</v>
      </c>
      <c r="B52" s="84"/>
      <c r="C52" s="13"/>
      <c r="D52" s="13">
        <f t="shared" si="6"/>
        <v>0</v>
      </c>
      <c r="E52" s="13"/>
      <c r="F52" s="13"/>
      <c r="G52" s="13">
        <f t="shared" si="7"/>
        <v>0</v>
      </c>
      <c r="H52" s="84"/>
      <c r="I52" s="13"/>
      <c r="J52" s="13">
        <f t="shared" si="8"/>
        <v>0</v>
      </c>
      <c r="K52" s="13"/>
      <c r="L52" s="12"/>
      <c r="M52" s="13">
        <f t="shared" si="9"/>
        <v>0</v>
      </c>
      <c r="N52" s="84"/>
      <c r="O52" s="13"/>
      <c r="P52" s="13">
        <f t="shared" si="10"/>
        <v>0</v>
      </c>
      <c r="Q52" s="13"/>
      <c r="R52" s="12"/>
      <c r="S52" s="13">
        <f t="shared" si="11"/>
        <v>0</v>
      </c>
    </row>
    <row r="53" spans="1:19" x14ac:dyDescent="0.3">
      <c r="A53" s="46" t="s">
        <v>92</v>
      </c>
      <c r="B53" s="15"/>
      <c r="C53" s="12"/>
      <c r="D53" s="13">
        <f t="shared" si="6"/>
        <v>0</v>
      </c>
      <c r="E53" s="13"/>
      <c r="F53" s="13"/>
      <c r="G53" s="13">
        <f t="shared" si="7"/>
        <v>0</v>
      </c>
      <c r="H53" s="84"/>
      <c r="I53" s="13"/>
      <c r="J53" s="13">
        <f t="shared" si="8"/>
        <v>0</v>
      </c>
      <c r="K53" s="13"/>
      <c r="L53" s="12"/>
      <c r="M53" s="13">
        <f t="shared" si="9"/>
        <v>0</v>
      </c>
      <c r="N53" s="84"/>
      <c r="O53" s="13"/>
      <c r="P53" s="13">
        <f t="shared" si="10"/>
        <v>0</v>
      </c>
      <c r="Q53" s="13"/>
      <c r="R53" s="12"/>
      <c r="S53" s="13">
        <f t="shared" si="11"/>
        <v>0</v>
      </c>
    </row>
    <row r="54" spans="1:19" x14ac:dyDescent="0.3">
      <c r="A54" s="46"/>
      <c r="B54" s="84"/>
      <c r="C54" s="13"/>
      <c r="D54" s="13"/>
      <c r="E54" s="13"/>
      <c r="F54" s="13"/>
      <c r="G54" s="87"/>
      <c r="H54" s="84"/>
      <c r="I54" s="13"/>
      <c r="J54" s="13"/>
      <c r="K54" s="13"/>
      <c r="L54" s="13"/>
      <c r="M54" s="87"/>
      <c r="N54" s="84"/>
      <c r="O54" s="13"/>
      <c r="P54" s="13"/>
      <c r="Q54" s="13"/>
      <c r="R54" s="13"/>
      <c r="S54" s="87"/>
    </row>
    <row r="55" spans="1:19" s="36" customFormat="1" ht="18" x14ac:dyDescent="0.35">
      <c r="A55" s="81" t="s">
        <v>18</v>
      </c>
      <c r="B55" s="85"/>
      <c r="C55" s="82"/>
      <c r="D55" s="82">
        <f>SUM(D9:D54)</f>
        <v>0</v>
      </c>
      <c r="E55" s="82"/>
      <c r="F55" s="82"/>
      <c r="G55" s="82">
        <f>SUM(G9:G54)</f>
        <v>0</v>
      </c>
      <c r="H55" s="85"/>
      <c r="I55" s="82"/>
      <c r="J55" s="82">
        <f>SUM(J9:J54)</f>
        <v>0</v>
      </c>
      <c r="K55" s="82"/>
      <c r="L55" s="82"/>
      <c r="M55" s="88">
        <f>SUM(M9:M54)</f>
        <v>0</v>
      </c>
      <c r="N55" s="85"/>
      <c r="O55" s="82"/>
      <c r="P55" s="82">
        <f>SUM(P9:P54)</f>
        <v>0</v>
      </c>
      <c r="Q55" s="82"/>
      <c r="R55" s="82"/>
      <c r="S55" s="88">
        <f>SUM(S9:S54)</f>
        <v>0</v>
      </c>
    </row>
    <row r="56" spans="1:19" s="41" customFormat="1" ht="21.6" thickBot="1" x14ac:dyDescent="0.45">
      <c r="A56" s="70" t="s">
        <v>91</v>
      </c>
      <c r="B56" s="274">
        <f>D55+G55</f>
        <v>0</v>
      </c>
      <c r="C56" s="275"/>
      <c r="D56" s="275"/>
      <c r="E56" s="275"/>
      <c r="F56" s="275"/>
      <c r="G56" s="276"/>
      <c r="H56" s="281">
        <f>J55+M55</f>
        <v>0</v>
      </c>
      <c r="I56" s="282"/>
      <c r="J56" s="282"/>
      <c r="K56" s="282"/>
      <c r="L56" s="282"/>
      <c r="M56" s="283"/>
      <c r="N56" s="274">
        <f>P55+S55</f>
        <v>0</v>
      </c>
      <c r="O56" s="275"/>
      <c r="P56" s="275"/>
      <c r="Q56" s="275"/>
      <c r="R56" s="275"/>
      <c r="S56" s="276"/>
    </row>
    <row r="57" spans="1:19" x14ac:dyDescent="0.3">
      <c r="B57" s="11"/>
      <c r="C57" s="11"/>
      <c r="D57" s="11"/>
      <c r="E57" s="11"/>
      <c r="F57" s="11"/>
      <c r="G57" s="11"/>
    </row>
    <row r="58" spans="1:19" x14ac:dyDescent="0.3">
      <c r="B58" s="10"/>
      <c r="C58" s="10"/>
      <c r="D58" s="10"/>
      <c r="E58" s="10"/>
      <c r="F58" s="10"/>
      <c r="G58" s="10"/>
    </row>
    <row r="59" spans="1:19" x14ac:dyDescent="0.3">
      <c r="B59" s="10"/>
      <c r="C59" s="10"/>
      <c r="D59" s="10"/>
      <c r="E59" s="10"/>
      <c r="F59" s="10"/>
      <c r="G59" s="10"/>
    </row>
    <row r="60" spans="1:19" x14ac:dyDescent="0.3">
      <c r="B60" s="10"/>
      <c r="C60" s="10"/>
      <c r="D60" s="10"/>
      <c r="E60" s="10"/>
      <c r="F60" s="10"/>
      <c r="G60" s="10"/>
    </row>
    <row r="61" spans="1:19" x14ac:dyDescent="0.3">
      <c r="B61" s="10"/>
      <c r="C61" s="10"/>
      <c r="D61" s="10"/>
      <c r="E61" s="10"/>
      <c r="F61" s="10"/>
      <c r="G61" s="10"/>
    </row>
    <row r="62" spans="1:19" x14ac:dyDescent="0.3">
      <c r="B62" s="10"/>
      <c r="C62" s="10"/>
      <c r="D62" s="10"/>
      <c r="E62" s="10"/>
      <c r="F62" s="10"/>
      <c r="G62" s="10"/>
    </row>
    <row r="63" spans="1:19" x14ac:dyDescent="0.3">
      <c r="B63" s="10"/>
      <c r="C63" s="10"/>
      <c r="D63" s="10"/>
      <c r="E63" s="10"/>
      <c r="F63" s="10"/>
      <c r="G63" s="10"/>
    </row>
    <row r="64" spans="1:19" x14ac:dyDescent="0.3">
      <c r="B64" s="10"/>
      <c r="C64" s="10"/>
      <c r="D64" s="10"/>
      <c r="E64" s="10"/>
      <c r="F64" s="10"/>
      <c r="G64" s="10"/>
    </row>
    <row r="65" spans="2:7" x14ac:dyDescent="0.3">
      <c r="B65" s="10"/>
      <c r="C65" s="10"/>
      <c r="D65" s="10"/>
      <c r="E65" s="10"/>
      <c r="F65" s="10"/>
      <c r="G65" s="10"/>
    </row>
    <row r="66" spans="2:7" x14ac:dyDescent="0.3">
      <c r="B66" s="10"/>
      <c r="C66" s="10"/>
      <c r="D66" s="10"/>
      <c r="E66" s="10"/>
      <c r="F66" s="10"/>
      <c r="G66" s="10"/>
    </row>
    <row r="67" spans="2:7" x14ac:dyDescent="0.3">
      <c r="B67" s="10"/>
      <c r="C67" s="10"/>
      <c r="D67" s="10"/>
      <c r="E67" s="10"/>
      <c r="F67" s="10"/>
      <c r="G67" s="10"/>
    </row>
    <row r="68" spans="2:7" x14ac:dyDescent="0.3">
      <c r="B68" s="10"/>
      <c r="C68" s="10"/>
      <c r="D68" s="10"/>
      <c r="E68" s="10"/>
      <c r="F68" s="10"/>
      <c r="G68" s="10"/>
    </row>
    <row r="69" spans="2:7" x14ac:dyDescent="0.3">
      <c r="B69" s="10"/>
      <c r="C69" s="10"/>
      <c r="D69" s="10"/>
      <c r="E69" s="10"/>
      <c r="F69" s="10"/>
      <c r="G69" s="10"/>
    </row>
    <row r="70" spans="2:7" x14ac:dyDescent="0.3">
      <c r="B70" s="10"/>
      <c r="C70" s="10"/>
      <c r="D70" s="10"/>
      <c r="E70" s="10"/>
      <c r="F70" s="10"/>
      <c r="G70" s="10"/>
    </row>
    <row r="71" spans="2:7" x14ac:dyDescent="0.3">
      <c r="B71" s="10"/>
      <c r="C71" s="10"/>
      <c r="D71" s="10"/>
      <c r="E71" s="10"/>
      <c r="F71" s="10"/>
      <c r="G71" s="10"/>
    </row>
    <row r="72" spans="2:7" x14ac:dyDescent="0.3">
      <c r="B72" s="10"/>
      <c r="C72" s="10"/>
      <c r="D72" s="10"/>
      <c r="E72" s="10"/>
      <c r="F72" s="10"/>
      <c r="G72" s="10"/>
    </row>
    <row r="73" spans="2:7" x14ac:dyDescent="0.3">
      <c r="B73" s="10"/>
      <c r="C73" s="10"/>
      <c r="D73" s="10"/>
      <c r="E73" s="10"/>
      <c r="F73" s="10"/>
      <c r="G73" s="10"/>
    </row>
    <row r="74" spans="2:7" x14ac:dyDescent="0.3">
      <c r="B74" s="10"/>
      <c r="C74" s="10"/>
      <c r="D74" s="10"/>
      <c r="E74" s="10"/>
      <c r="F74" s="10"/>
      <c r="G74" s="10"/>
    </row>
    <row r="75" spans="2:7" x14ac:dyDescent="0.3">
      <c r="B75" s="10"/>
      <c r="C75" s="10"/>
      <c r="D75" s="10"/>
      <c r="E75" s="10"/>
      <c r="F75" s="10"/>
      <c r="G75" s="10"/>
    </row>
    <row r="76" spans="2:7" x14ac:dyDescent="0.3">
      <c r="B76" s="10"/>
      <c r="C76" s="10"/>
      <c r="D76" s="10"/>
      <c r="E76" s="10"/>
      <c r="F76" s="10"/>
      <c r="G76" s="10"/>
    </row>
    <row r="77" spans="2:7" x14ac:dyDescent="0.3">
      <c r="B77" s="10"/>
      <c r="C77" s="10"/>
      <c r="D77" s="10"/>
      <c r="E77" s="10"/>
      <c r="F77" s="10"/>
      <c r="G77" s="10"/>
    </row>
    <row r="78" spans="2:7" x14ac:dyDescent="0.3">
      <c r="B78" s="10"/>
      <c r="C78" s="10"/>
      <c r="D78" s="10"/>
      <c r="E78" s="10"/>
      <c r="F78" s="10"/>
      <c r="G78" s="10"/>
    </row>
    <row r="79" spans="2:7" x14ac:dyDescent="0.3">
      <c r="B79" s="10"/>
      <c r="C79" s="10"/>
      <c r="D79" s="10"/>
      <c r="E79" s="10"/>
      <c r="F79" s="10"/>
      <c r="G79" s="10"/>
    </row>
    <row r="80" spans="2:7" x14ac:dyDescent="0.3">
      <c r="B80" s="10"/>
      <c r="C80" s="10"/>
      <c r="D80" s="10"/>
      <c r="E80" s="10"/>
      <c r="F80" s="10"/>
      <c r="G80" s="10"/>
    </row>
    <row r="81" spans="2:7" x14ac:dyDescent="0.3">
      <c r="B81" s="10"/>
      <c r="C81" s="10"/>
      <c r="D81" s="10"/>
      <c r="E81" s="10"/>
      <c r="F81" s="10"/>
      <c r="G81" s="10"/>
    </row>
    <row r="82" spans="2:7" x14ac:dyDescent="0.3">
      <c r="B82" s="10"/>
      <c r="C82" s="10"/>
      <c r="D82" s="10"/>
      <c r="E82" s="10"/>
      <c r="F82" s="10"/>
      <c r="G82" s="10"/>
    </row>
    <row r="83" spans="2:7" x14ac:dyDescent="0.3">
      <c r="B83" s="10"/>
      <c r="C83" s="10"/>
      <c r="D83" s="10"/>
      <c r="E83" s="10"/>
      <c r="F83" s="10"/>
      <c r="G83" s="10"/>
    </row>
    <row r="84" spans="2:7" x14ac:dyDescent="0.3">
      <c r="B84" s="10"/>
      <c r="C84" s="10"/>
      <c r="D84" s="10"/>
      <c r="E84" s="10"/>
      <c r="F84" s="10"/>
      <c r="G84" s="10"/>
    </row>
    <row r="85" spans="2:7" x14ac:dyDescent="0.3">
      <c r="B85" s="10"/>
      <c r="C85" s="10"/>
      <c r="D85" s="10"/>
      <c r="E85" s="10"/>
      <c r="F85" s="10"/>
      <c r="G85" s="10"/>
    </row>
    <row r="86" spans="2:7" x14ac:dyDescent="0.3">
      <c r="B86" s="10"/>
      <c r="C86" s="10"/>
      <c r="D86" s="10"/>
      <c r="E86" s="10"/>
      <c r="F86" s="10"/>
      <c r="G86" s="10"/>
    </row>
    <row r="87" spans="2:7" x14ac:dyDescent="0.3">
      <c r="B87" s="10"/>
      <c r="C87" s="10"/>
      <c r="D87" s="10"/>
      <c r="E87" s="10"/>
      <c r="F87" s="10"/>
      <c r="G87" s="10"/>
    </row>
    <row r="88" spans="2:7" x14ac:dyDescent="0.3">
      <c r="B88" s="10"/>
      <c r="C88" s="10"/>
      <c r="D88" s="10"/>
      <c r="E88" s="10"/>
      <c r="F88" s="10"/>
      <c r="G88" s="10"/>
    </row>
    <row r="89" spans="2:7" x14ac:dyDescent="0.3">
      <c r="B89" s="10"/>
      <c r="C89" s="10"/>
      <c r="D89" s="10"/>
      <c r="E89" s="10"/>
      <c r="F89" s="10"/>
      <c r="G89" s="10"/>
    </row>
    <row r="90" spans="2:7" x14ac:dyDescent="0.3">
      <c r="B90" s="10"/>
      <c r="C90" s="10"/>
      <c r="D90" s="10"/>
      <c r="E90" s="10"/>
      <c r="F90" s="10"/>
      <c r="G90" s="10"/>
    </row>
    <row r="91" spans="2:7" x14ac:dyDescent="0.3">
      <c r="B91" s="10"/>
      <c r="C91" s="10"/>
      <c r="D91" s="10"/>
      <c r="E91" s="10"/>
      <c r="F91" s="10"/>
      <c r="G91" s="10"/>
    </row>
    <row r="92" spans="2:7" x14ac:dyDescent="0.3">
      <c r="B92" s="10"/>
      <c r="C92" s="10"/>
      <c r="D92" s="10"/>
      <c r="E92" s="10"/>
      <c r="F92" s="10"/>
      <c r="G92" s="10"/>
    </row>
    <row r="93" spans="2:7" x14ac:dyDescent="0.3">
      <c r="B93" s="10"/>
      <c r="C93" s="10"/>
      <c r="D93" s="10"/>
      <c r="E93" s="10"/>
      <c r="F93" s="10"/>
      <c r="G93" s="10"/>
    </row>
    <row r="94" spans="2:7" x14ac:dyDescent="0.3">
      <c r="B94" s="10"/>
      <c r="C94" s="10"/>
      <c r="D94" s="10"/>
      <c r="E94" s="10"/>
      <c r="F94" s="10"/>
      <c r="G94" s="10"/>
    </row>
    <row r="95" spans="2:7" x14ac:dyDescent="0.3">
      <c r="B95" s="10"/>
      <c r="C95" s="10"/>
      <c r="D95" s="10"/>
      <c r="E95" s="10"/>
      <c r="F95" s="10"/>
      <c r="G95" s="10"/>
    </row>
    <row r="96" spans="2:7" x14ac:dyDescent="0.3">
      <c r="B96" s="10"/>
      <c r="C96" s="10"/>
      <c r="D96" s="10"/>
      <c r="E96" s="10"/>
      <c r="F96" s="10"/>
      <c r="G96" s="10"/>
    </row>
    <row r="97" spans="2:7" x14ac:dyDescent="0.3">
      <c r="B97" s="10"/>
      <c r="C97" s="10"/>
      <c r="D97" s="10"/>
      <c r="E97" s="10"/>
      <c r="F97" s="10"/>
      <c r="G97" s="10"/>
    </row>
    <row r="98" spans="2:7" x14ac:dyDescent="0.3">
      <c r="B98" s="10"/>
      <c r="C98" s="10"/>
      <c r="D98" s="10"/>
      <c r="E98" s="10"/>
      <c r="F98" s="10"/>
      <c r="G98" s="10"/>
    </row>
    <row r="99" spans="2:7" x14ac:dyDescent="0.3">
      <c r="B99" s="10"/>
      <c r="C99" s="10"/>
      <c r="D99" s="10"/>
      <c r="E99" s="10"/>
      <c r="F99" s="10"/>
      <c r="G99" s="10"/>
    </row>
    <row r="100" spans="2:7" x14ac:dyDescent="0.3">
      <c r="B100" s="10"/>
      <c r="C100" s="10"/>
      <c r="D100" s="10"/>
      <c r="E100" s="10"/>
      <c r="F100" s="10"/>
      <c r="G100" s="10"/>
    </row>
    <row r="101" spans="2:7" x14ac:dyDescent="0.3">
      <c r="B101" s="10"/>
      <c r="C101" s="10"/>
      <c r="D101" s="10"/>
      <c r="E101" s="10"/>
      <c r="F101" s="10"/>
      <c r="G101" s="10"/>
    </row>
    <row r="102" spans="2:7" x14ac:dyDescent="0.3">
      <c r="B102" s="10"/>
      <c r="C102" s="10"/>
      <c r="D102" s="10"/>
      <c r="E102" s="10"/>
      <c r="F102" s="10"/>
      <c r="G102" s="10"/>
    </row>
    <row r="103" spans="2:7" x14ac:dyDescent="0.3">
      <c r="B103" s="10"/>
      <c r="C103" s="10"/>
      <c r="D103" s="10"/>
      <c r="E103" s="10"/>
      <c r="F103" s="10"/>
      <c r="G103" s="10"/>
    </row>
    <row r="104" spans="2:7" x14ac:dyDescent="0.3">
      <c r="B104" s="10"/>
      <c r="C104" s="10"/>
      <c r="D104" s="10"/>
      <c r="E104" s="10"/>
      <c r="F104" s="10"/>
      <c r="G104" s="10"/>
    </row>
    <row r="105" spans="2:7" x14ac:dyDescent="0.3">
      <c r="B105" s="10"/>
      <c r="C105" s="10"/>
      <c r="D105" s="10"/>
      <c r="E105" s="10"/>
      <c r="F105" s="10"/>
      <c r="G105" s="10"/>
    </row>
    <row r="106" spans="2:7" x14ac:dyDescent="0.3">
      <c r="B106" s="10"/>
      <c r="C106" s="10"/>
      <c r="D106" s="10"/>
      <c r="E106" s="10"/>
      <c r="F106" s="10"/>
      <c r="G106" s="10"/>
    </row>
    <row r="107" spans="2:7" x14ac:dyDescent="0.3">
      <c r="B107" s="10"/>
      <c r="C107" s="10"/>
      <c r="D107" s="10"/>
      <c r="E107" s="10"/>
      <c r="F107" s="10"/>
      <c r="G107" s="10"/>
    </row>
    <row r="108" spans="2:7" x14ac:dyDescent="0.3">
      <c r="B108" s="10"/>
      <c r="C108" s="10"/>
      <c r="D108" s="10"/>
      <c r="E108" s="10"/>
      <c r="F108" s="10"/>
      <c r="G108" s="10"/>
    </row>
    <row r="109" spans="2:7" x14ac:dyDescent="0.3">
      <c r="B109" s="10"/>
      <c r="C109" s="10"/>
      <c r="D109" s="10"/>
      <c r="E109" s="10"/>
      <c r="F109" s="10"/>
      <c r="G109" s="10"/>
    </row>
    <row r="110" spans="2:7" x14ac:dyDescent="0.3">
      <c r="B110" s="10"/>
      <c r="C110" s="10"/>
      <c r="D110" s="10"/>
      <c r="E110" s="10"/>
      <c r="F110" s="10"/>
      <c r="G110" s="10"/>
    </row>
    <row r="111" spans="2:7" x14ac:dyDescent="0.3">
      <c r="B111" s="10"/>
      <c r="C111" s="10"/>
      <c r="D111" s="10"/>
      <c r="E111" s="10"/>
      <c r="F111" s="10"/>
      <c r="G111" s="10"/>
    </row>
    <row r="112" spans="2:7" x14ac:dyDescent="0.3">
      <c r="B112" s="10"/>
      <c r="C112" s="10"/>
      <c r="D112" s="10"/>
      <c r="E112" s="10"/>
      <c r="F112" s="10"/>
      <c r="G112" s="10"/>
    </row>
    <row r="113" spans="2:7" x14ac:dyDescent="0.3">
      <c r="B113" s="10"/>
      <c r="C113" s="10"/>
      <c r="D113" s="10"/>
      <c r="E113" s="10"/>
      <c r="F113" s="10"/>
      <c r="G113" s="10"/>
    </row>
    <row r="114" spans="2:7" x14ac:dyDescent="0.3">
      <c r="B114" s="10"/>
      <c r="C114" s="10"/>
      <c r="D114" s="10"/>
      <c r="E114" s="10"/>
      <c r="F114" s="10"/>
      <c r="G114" s="10"/>
    </row>
    <row r="115" spans="2:7" x14ac:dyDescent="0.3">
      <c r="B115" s="10"/>
      <c r="C115" s="10"/>
      <c r="D115" s="10"/>
      <c r="E115" s="10"/>
      <c r="F115" s="10"/>
      <c r="G115" s="10"/>
    </row>
    <row r="116" spans="2:7" x14ac:dyDescent="0.3">
      <c r="B116" s="10"/>
      <c r="C116" s="10"/>
      <c r="D116" s="10"/>
      <c r="E116" s="10"/>
      <c r="F116" s="10"/>
      <c r="G116" s="10"/>
    </row>
    <row r="117" spans="2:7" x14ac:dyDescent="0.3">
      <c r="B117" s="10"/>
      <c r="C117" s="10"/>
      <c r="D117" s="10"/>
      <c r="E117" s="10"/>
      <c r="F117" s="10"/>
      <c r="G117" s="10"/>
    </row>
    <row r="118" spans="2:7" x14ac:dyDescent="0.3">
      <c r="B118" s="10"/>
      <c r="C118" s="10"/>
      <c r="D118" s="10"/>
      <c r="E118" s="10"/>
      <c r="F118" s="10"/>
      <c r="G118" s="10"/>
    </row>
    <row r="119" spans="2:7" x14ac:dyDescent="0.3">
      <c r="B119" s="10"/>
      <c r="C119" s="10"/>
      <c r="D119" s="10"/>
      <c r="E119" s="10"/>
      <c r="F119" s="10"/>
      <c r="G119" s="10"/>
    </row>
    <row r="120" spans="2:7" x14ac:dyDescent="0.3">
      <c r="B120" s="10"/>
      <c r="C120" s="10"/>
      <c r="D120" s="10"/>
      <c r="E120" s="10"/>
      <c r="F120" s="10"/>
      <c r="G120" s="10"/>
    </row>
    <row r="121" spans="2:7" x14ac:dyDescent="0.3">
      <c r="B121" s="10"/>
      <c r="C121" s="10"/>
      <c r="D121" s="10"/>
      <c r="E121" s="10"/>
      <c r="F121" s="10"/>
      <c r="G121" s="10"/>
    </row>
    <row r="122" spans="2:7" x14ac:dyDescent="0.3">
      <c r="B122" s="10"/>
      <c r="C122" s="10"/>
      <c r="D122" s="10"/>
      <c r="E122" s="10"/>
      <c r="F122" s="10"/>
      <c r="G122" s="10"/>
    </row>
    <row r="123" spans="2:7" x14ac:dyDescent="0.3">
      <c r="B123" s="10"/>
      <c r="C123" s="10"/>
      <c r="D123" s="10"/>
      <c r="E123" s="10"/>
      <c r="F123" s="10"/>
      <c r="G123" s="10"/>
    </row>
    <row r="124" spans="2:7" x14ac:dyDescent="0.3">
      <c r="B124" s="10"/>
      <c r="C124" s="10"/>
      <c r="D124" s="10"/>
      <c r="E124" s="10"/>
      <c r="F124" s="10"/>
      <c r="G124" s="10"/>
    </row>
    <row r="125" spans="2:7" x14ac:dyDescent="0.3">
      <c r="B125" s="10"/>
      <c r="C125" s="10"/>
      <c r="D125" s="10"/>
      <c r="E125" s="10"/>
      <c r="F125" s="10"/>
      <c r="G125" s="10"/>
    </row>
    <row r="126" spans="2:7" x14ac:dyDescent="0.3">
      <c r="B126" s="10"/>
      <c r="C126" s="10"/>
      <c r="D126" s="10"/>
      <c r="E126" s="10"/>
      <c r="F126" s="10"/>
      <c r="G126" s="10"/>
    </row>
    <row r="127" spans="2:7" x14ac:dyDescent="0.3">
      <c r="B127" s="10"/>
      <c r="C127" s="10"/>
      <c r="D127" s="10"/>
      <c r="E127" s="10"/>
      <c r="F127" s="10"/>
      <c r="G127" s="10"/>
    </row>
    <row r="128" spans="2:7" x14ac:dyDescent="0.3">
      <c r="B128" s="10"/>
      <c r="C128" s="10"/>
      <c r="D128" s="10"/>
      <c r="E128" s="10"/>
      <c r="F128" s="10"/>
      <c r="G128" s="10"/>
    </row>
    <row r="129" spans="2:7" x14ac:dyDescent="0.3">
      <c r="B129" s="10"/>
      <c r="C129" s="10"/>
      <c r="D129" s="10"/>
      <c r="E129" s="10"/>
      <c r="F129" s="10"/>
      <c r="G129" s="10"/>
    </row>
    <row r="130" spans="2:7" x14ac:dyDescent="0.3">
      <c r="B130" s="10"/>
      <c r="C130" s="10"/>
      <c r="D130" s="10"/>
      <c r="E130" s="10"/>
      <c r="F130" s="10"/>
      <c r="G130" s="10"/>
    </row>
    <row r="131" spans="2:7" x14ac:dyDescent="0.3">
      <c r="B131" s="10"/>
      <c r="C131" s="10"/>
      <c r="D131" s="10"/>
      <c r="E131" s="10"/>
      <c r="F131" s="10"/>
      <c r="G131" s="10"/>
    </row>
    <row r="132" spans="2:7" x14ac:dyDescent="0.3">
      <c r="B132" s="10"/>
      <c r="C132" s="10"/>
      <c r="D132" s="10"/>
      <c r="E132" s="10"/>
      <c r="F132" s="10"/>
      <c r="G132" s="10"/>
    </row>
    <row r="133" spans="2:7" x14ac:dyDescent="0.3">
      <c r="B133" s="10"/>
      <c r="C133" s="10"/>
      <c r="D133" s="10"/>
      <c r="E133" s="10"/>
      <c r="F133" s="10"/>
      <c r="G133" s="10"/>
    </row>
    <row r="134" spans="2:7" x14ac:dyDescent="0.3">
      <c r="B134" s="10"/>
      <c r="C134" s="10"/>
      <c r="D134" s="10"/>
      <c r="E134" s="10"/>
      <c r="F134" s="10"/>
      <c r="G134" s="10"/>
    </row>
    <row r="135" spans="2:7" x14ac:dyDescent="0.3">
      <c r="B135" s="10"/>
      <c r="C135" s="10"/>
      <c r="D135" s="10"/>
      <c r="E135" s="10"/>
      <c r="F135" s="10"/>
      <c r="G135" s="10"/>
    </row>
    <row r="136" spans="2:7" x14ac:dyDescent="0.3">
      <c r="B136" s="10"/>
      <c r="C136" s="10"/>
      <c r="D136" s="10"/>
      <c r="E136" s="10"/>
      <c r="F136" s="10"/>
      <c r="G136" s="10"/>
    </row>
    <row r="137" spans="2:7" x14ac:dyDescent="0.3">
      <c r="B137" s="10"/>
      <c r="C137" s="10"/>
      <c r="D137" s="10"/>
      <c r="E137" s="10"/>
      <c r="F137" s="10"/>
      <c r="G137" s="10"/>
    </row>
    <row r="138" spans="2:7" x14ac:dyDescent="0.3">
      <c r="B138" s="10"/>
      <c r="C138" s="10"/>
      <c r="D138" s="10"/>
      <c r="E138" s="10"/>
      <c r="F138" s="10"/>
      <c r="G138" s="10"/>
    </row>
    <row r="139" spans="2:7" x14ac:dyDescent="0.3">
      <c r="B139" s="10"/>
      <c r="C139" s="10"/>
      <c r="D139" s="10"/>
      <c r="E139" s="10"/>
      <c r="F139" s="10"/>
      <c r="G139" s="10"/>
    </row>
    <row r="140" spans="2:7" x14ac:dyDescent="0.3">
      <c r="B140" s="10"/>
      <c r="C140" s="10"/>
      <c r="D140" s="10"/>
      <c r="E140" s="10"/>
      <c r="F140" s="10"/>
      <c r="G140" s="10"/>
    </row>
    <row r="141" spans="2:7" x14ac:dyDescent="0.3">
      <c r="B141" s="10"/>
      <c r="C141" s="10"/>
      <c r="D141" s="10"/>
      <c r="E141" s="10"/>
      <c r="F141" s="10"/>
      <c r="G141" s="10"/>
    </row>
    <row r="142" spans="2:7" x14ac:dyDescent="0.3">
      <c r="B142" s="10"/>
      <c r="C142" s="10"/>
      <c r="D142" s="10"/>
      <c r="E142" s="10"/>
      <c r="F142" s="10"/>
      <c r="G142" s="10"/>
    </row>
    <row r="143" spans="2:7" x14ac:dyDescent="0.3">
      <c r="B143" s="10"/>
      <c r="C143" s="10"/>
      <c r="D143" s="10"/>
      <c r="E143" s="10"/>
      <c r="F143" s="10"/>
      <c r="G143" s="10"/>
    </row>
    <row r="144" spans="2:7" x14ac:dyDescent="0.3">
      <c r="B144" s="10"/>
      <c r="C144" s="10"/>
      <c r="D144" s="10"/>
      <c r="E144" s="10"/>
      <c r="F144" s="10"/>
      <c r="G144" s="10"/>
    </row>
    <row r="145" spans="2:7" x14ac:dyDescent="0.3">
      <c r="B145" s="10"/>
      <c r="C145" s="10"/>
      <c r="D145" s="10"/>
      <c r="E145" s="10"/>
      <c r="F145" s="10"/>
      <c r="G145" s="10"/>
    </row>
    <row r="146" spans="2:7" x14ac:dyDescent="0.3">
      <c r="B146" s="10"/>
      <c r="C146" s="10"/>
      <c r="D146" s="10"/>
      <c r="E146" s="10"/>
      <c r="F146" s="10"/>
      <c r="G146" s="10"/>
    </row>
    <row r="147" spans="2:7" x14ac:dyDescent="0.3">
      <c r="B147" s="10"/>
      <c r="C147" s="10"/>
      <c r="D147" s="10"/>
      <c r="E147" s="10"/>
      <c r="F147" s="10"/>
      <c r="G147" s="10"/>
    </row>
    <row r="148" spans="2:7" x14ac:dyDescent="0.3">
      <c r="B148" s="10"/>
      <c r="C148" s="10"/>
      <c r="D148" s="10"/>
      <c r="E148" s="10"/>
      <c r="F148" s="10"/>
      <c r="G148" s="10"/>
    </row>
    <row r="149" spans="2:7" x14ac:dyDescent="0.3">
      <c r="B149" s="10"/>
      <c r="C149" s="10"/>
      <c r="D149" s="10"/>
      <c r="E149" s="10"/>
      <c r="F149" s="10"/>
      <c r="G149" s="10"/>
    </row>
    <row r="150" spans="2:7" x14ac:dyDescent="0.3">
      <c r="B150" s="10"/>
      <c r="C150" s="10"/>
      <c r="D150" s="10"/>
      <c r="E150" s="10"/>
      <c r="F150" s="10"/>
      <c r="G150" s="10"/>
    </row>
    <row r="151" spans="2:7" x14ac:dyDescent="0.3">
      <c r="B151" s="10"/>
      <c r="C151" s="10"/>
      <c r="D151" s="10"/>
      <c r="E151" s="10"/>
      <c r="F151" s="10"/>
      <c r="G151" s="10"/>
    </row>
    <row r="152" spans="2:7" x14ac:dyDescent="0.3">
      <c r="B152" s="10"/>
      <c r="C152" s="10"/>
      <c r="D152" s="10"/>
      <c r="E152" s="10"/>
      <c r="F152" s="10"/>
      <c r="G152" s="10"/>
    </row>
    <row r="153" spans="2:7" x14ac:dyDescent="0.3">
      <c r="B153" s="10"/>
      <c r="C153" s="10"/>
      <c r="D153" s="10"/>
      <c r="E153" s="10"/>
      <c r="F153" s="10"/>
      <c r="G153" s="10"/>
    </row>
    <row r="154" spans="2:7" x14ac:dyDescent="0.3">
      <c r="B154" s="10"/>
      <c r="C154" s="10"/>
      <c r="D154" s="10"/>
      <c r="E154" s="10"/>
      <c r="F154" s="10"/>
      <c r="G154" s="10"/>
    </row>
    <row r="155" spans="2:7" x14ac:dyDescent="0.3">
      <c r="B155" s="10"/>
      <c r="C155" s="10"/>
      <c r="D155" s="10"/>
      <c r="E155" s="10"/>
      <c r="F155" s="10"/>
      <c r="G155" s="10"/>
    </row>
    <row r="156" spans="2:7" x14ac:dyDescent="0.3">
      <c r="B156" s="10"/>
      <c r="C156" s="10"/>
      <c r="D156" s="10"/>
      <c r="E156" s="10"/>
      <c r="F156" s="10"/>
      <c r="G156" s="10"/>
    </row>
    <row r="157" spans="2:7" x14ac:dyDescent="0.3">
      <c r="B157" s="10"/>
      <c r="C157" s="10"/>
      <c r="D157" s="10"/>
      <c r="E157" s="10"/>
      <c r="F157" s="10"/>
      <c r="G157" s="10"/>
    </row>
    <row r="158" spans="2:7" x14ac:dyDescent="0.3">
      <c r="B158" s="10"/>
      <c r="C158" s="10"/>
      <c r="D158" s="10"/>
      <c r="E158" s="10"/>
      <c r="F158" s="10"/>
      <c r="G158" s="10"/>
    </row>
    <row r="159" spans="2:7" x14ac:dyDescent="0.3">
      <c r="B159" s="10"/>
      <c r="C159" s="10"/>
      <c r="D159" s="10"/>
      <c r="E159" s="10"/>
      <c r="F159" s="10"/>
      <c r="G159" s="10"/>
    </row>
    <row r="160" spans="2:7" x14ac:dyDescent="0.3">
      <c r="B160" s="10"/>
      <c r="C160" s="10"/>
      <c r="D160" s="10"/>
      <c r="E160" s="10"/>
      <c r="F160" s="10"/>
      <c r="G160" s="10"/>
    </row>
    <row r="161" spans="2:7" x14ac:dyDescent="0.3">
      <c r="B161" s="10"/>
      <c r="C161" s="10"/>
      <c r="D161" s="10"/>
      <c r="E161" s="10"/>
      <c r="F161" s="10"/>
      <c r="G161" s="10"/>
    </row>
    <row r="162" spans="2:7" x14ac:dyDescent="0.3">
      <c r="B162" s="10"/>
      <c r="C162" s="10"/>
      <c r="D162" s="10"/>
      <c r="E162" s="10"/>
      <c r="F162" s="10"/>
      <c r="G162" s="10"/>
    </row>
    <row r="163" spans="2:7" x14ac:dyDescent="0.3">
      <c r="B163" s="10"/>
      <c r="C163" s="10"/>
      <c r="D163" s="10"/>
      <c r="E163" s="10"/>
      <c r="F163" s="10"/>
      <c r="G163" s="10"/>
    </row>
    <row r="164" spans="2:7" x14ac:dyDescent="0.3">
      <c r="B164" s="10"/>
      <c r="C164" s="10"/>
      <c r="D164" s="10"/>
      <c r="E164" s="10"/>
      <c r="F164" s="10"/>
      <c r="G164" s="10"/>
    </row>
    <row r="165" spans="2:7" x14ac:dyDescent="0.3">
      <c r="B165" s="10"/>
      <c r="C165" s="10"/>
      <c r="D165" s="10"/>
      <c r="E165" s="10"/>
      <c r="F165" s="10"/>
      <c r="G165" s="10"/>
    </row>
    <row r="166" spans="2:7" x14ac:dyDescent="0.3">
      <c r="B166" s="10"/>
      <c r="C166" s="10"/>
      <c r="D166" s="10"/>
      <c r="E166" s="10"/>
      <c r="F166" s="10"/>
      <c r="G166" s="10"/>
    </row>
    <row r="167" spans="2:7" x14ac:dyDescent="0.3">
      <c r="B167" s="10"/>
      <c r="C167" s="10"/>
      <c r="D167" s="10"/>
      <c r="E167" s="10"/>
      <c r="F167" s="10"/>
      <c r="G167" s="10"/>
    </row>
    <row r="168" spans="2:7" x14ac:dyDescent="0.3">
      <c r="B168" s="10"/>
      <c r="C168" s="10"/>
      <c r="D168" s="10"/>
      <c r="E168" s="10"/>
      <c r="F168" s="10"/>
      <c r="G168" s="10"/>
    </row>
    <row r="169" spans="2:7" x14ac:dyDescent="0.3">
      <c r="B169" s="10"/>
      <c r="C169" s="10"/>
      <c r="D169" s="10"/>
      <c r="E169" s="10"/>
      <c r="F169" s="10"/>
      <c r="G169" s="10"/>
    </row>
    <row r="170" spans="2:7" x14ac:dyDescent="0.3">
      <c r="B170" s="10"/>
      <c r="C170" s="10"/>
      <c r="D170" s="10"/>
      <c r="E170" s="10"/>
      <c r="F170" s="10"/>
      <c r="G170" s="10"/>
    </row>
    <row r="171" spans="2:7" x14ac:dyDescent="0.3">
      <c r="B171" s="10"/>
      <c r="C171" s="10"/>
      <c r="D171" s="10"/>
      <c r="E171" s="10"/>
      <c r="F171" s="10"/>
      <c r="G171" s="10"/>
    </row>
    <row r="172" spans="2:7" x14ac:dyDescent="0.3">
      <c r="B172" s="10"/>
      <c r="C172" s="10"/>
      <c r="D172" s="10"/>
      <c r="E172" s="10"/>
      <c r="F172" s="10"/>
      <c r="G172" s="10"/>
    </row>
    <row r="173" spans="2:7" x14ac:dyDescent="0.3">
      <c r="B173" s="10"/>
      <c r="C173" s="10"/>
      <c r="D173" s="10"/>
      <c r="E173" s="10"/>
      <c r="F173" s="10"/>
      <c r="G173" s="10"/>
    </row>
    <row r="174" spans="2:7" x14ac:dyDescent="0.3">
      <c r="B174" s="10"/>
      <c r="C174" s="10"/>
      <c r="D174" s="10"/>
      <c r="E174" s="10"/>
      <c r="F174" s="10"/>
      <c r="G174" s="10"/>
    </row>
    <row r="175" spans="2:7" x14ac:dyDescent="0.3">
      <c r="B175" s="10"/>
      <c r="C175" s="10"/>
      <c r="D175" s="10"/>
      <c r="E175" s="10"/>
      <c r="F175" s="10"/>
      <c r="G175" s="10"/>
    </row>
    <row r="176" spans="2:7" x14ac:dyDescent="0.3">
      <c r="B176" s="10"/>
      <c r="C176" s="10"/>
      <c r="D176" s="10"/>
      <c r="E176" s="10"/>
      <c r="F176" s="10"/>
      <c r="G176" s="10"/>
    </row>
    <row r="177" spans="2:7" x14ac:dyDescent="0.3">
      <c r="B177" s="10"/>
      <c r="C177" s="10"/>
      <c r="D177" s="10"/>
      <c r="E177" s="10"/>
      <c r="F177" s="10"/>
      <c r="G177" s="10"/>
    </row>
    <row r="178" spans="2:7" x14ac:dyDescent="0.3">
      <c r="B178" s="10"/>
      <c r="C178" s="10"/>
      <c r="D178" s="10"/>
      <c r="E178" s="10"/>
      <c r="F178" s="10"/>
      <c r="G178" s="10"/>
    </row>
    <row r="179" spans="2:7" x14ac:dyDescent="0.3">
      <c r="B179" s="10"/>
      <c r="C179" s="10"/>
      <c r="D179" s="10"/>
      <c r="E179" s="10"/>
      <c r="F179" s="10"/>
      <c r="G179" s="10"/>
    </row>
    <row r="180" spans="2:7" x14ac:dyDescent="0.3">
      <c r="B180" s="10"/>
      <c r="C180" s="10"/>
      <c r="D180" s="10"/>
      <c r="E180" s="10"/>
      <c r="F180" s="10"/>
      <c r="G180" s="10"/>
    </row>
    <row r="181" spans="2:7" x14ac:dyDescent="0.3">
      <c r="B181" s="10"/>
      <c r="C181" s="10"/>
      <c r="D181" s="10"/>
      <c r="E181" s="10"/>
      <c r="F181" s="10"/>
      <c r="G181" s="10"/>
    </row>
    <row r="182" spans="2:7" x14ac:dyDescent="0.3">
      <c r="B182" s="10"/>
      <c r="C182" s="10"/>
      <c r="D182" s="10"/>
      <c r="E182" s="10"/>
      <c r="F182" s="10"/>
      <c r="G182" s="10"/>
    </row>
    <row r="183" spans="2:7" x14ac:dyDescent="0.3">
      <c r="B183" s="10"/>
      <c r="C183" s="10"/>
      <c r="D183" s="10"/>
      <c r="E183" s="10"/>
      <c r="F183" s="10"/>
      <c r="G183" s="10"/>
    </row>
    <row r="184" spans="2:7" x14ac:dyDescent="0.3">
      <c r="B184" s="10"/>
      <c r="C184" s="10"/>
      <c r="D184" s="10"/>
      <c r="E184" s="10"/>
      <c r="F184" s="10"/>
      <c r="G184" s="10"/>
    </row>
    <row r="185" spans="2:7" x14ac:dyDescent="0.3">
      <c r="B185" s="10"/>
      <c r="C185" s="10"/>
      <c r="D185" s="10"/>
      <c r="E185" s="10"/>
      <c r="F185" s="10"/>
      <c r="G185" s="10"/>
    </row>
    <row r="186" spans="2:7" x14ac:dyDescent="0.3">
      <c r="B186" s="10"/>
      <c r="C186" s="10"/>
      <c r="D186" s="10"/>
      <c r="E186" s="10"/>
      <c r="F186" s="10"/>
      <c r="G186" s="10"/>
    </row>
    <row r="187" spans="2:7" x14ac:dyDescent="0.3">
      <c r="B187" s="10"/>
      <c r="C187" s="10"/>
      <c r="D187" s="10"/>
      <c r="E187" s="10"/>
      <c r="F187" s="10"/>
      <c r="G187" s="10"/>
    </row>
    <row r="188" spans="2:7" x14ac:dyDescent="0.3">
      <c r="B188" s="10"/>
      <c r="C188" s="10"/>
      <c r="D188" s="10"/>
      <c r="E188" s="10"/>
      <c r="F188" s="10"/>
      <c r="G188" s="10"/>
    </row>
    <row r="189" spans="2:7" x14ac:dyDescent="0.3">
      <c r="B189" s="10"/>
      <c r="C189" s="10"/>
      <c r="D189" s="10"/>
      <c r="E189" s="10"/>
      <c r="F189" s="10"/>
      <c r="G189" s="10"/>
    </row>
    <row r="190" spans="2:7" x14ac:dyDescent="0.3">
      <c r="B190" s="10"/>
      <c r="C190" s="10"/>
      <c r="D190" s="10"/>
      <c r="E190" s="10"/>
      <c r="F190" s="10"/>
      <c r="G190" s="10"/>
    </row>
    <row r="191" spans="2:7" x14ac:dyDescent="0.3">
      <c r="B191" s="10"/>
      <c r="C191" s="10"/>
      <c r="D191" s="10"/>
      <c r="E191" s="10"/>
      <c r="F191" s="10"/>
      <c r="G191" s="10"/>
    </row>
    <row r="192" spans="2:7" x14ac:dyDescent="0.3">
      <c r="B192" s="10"/>
      <c r="C192" s="10"/>
      <c r="D192" s="10"/>
      <c r="E192" s="10"/>
      <c r="F192" s="10"/>
      <c r="G192" s="10"/>
    </row>
    <row r="193" spans="2:7" x14ac:dyDescent="0.3">
      <c r="B193" s="10"/>
      <c r="C193" s="10"/>
      <c r="D193" s="10"/>
      <c r="E193" s="10"/>
      <c r="F193" s="10"/>
      <c r="G193" s="10"/>
    </row>
    <row r="194" spans="2:7" x14ac:dyDescent="0.3">
      <c r="B194" s="10"/>
      <c r="C194" s="10"/>
      <c r="D194" s="10"/>
      <c r="E194" s="10"/>
      <c r="F194" s="10"/>
      <c r="G194" s="10"/>
    </row>
    <row r="195" spans="2:7" x14ac:dyDescent="0.3">
      <c r="B195" s="10"/>
      <c r="C195" s="10"/>
      <c r="D195" s="10"/>
      <c r="E195" s="10"/>
      <c r="F195" s="10"/>
      <c r="G195" s="10"/>
    </row>
    <row r="196" spans="2:7" x14ac:dyDescent="0.3">
      <c r="B196" s="10"/>
      <c r="C196" s="10"/>
      <c r="D196" s="10"/>
      <c r="E196" s="10"/>
      <c r="F196" s="10"/>
      <c r="G196" s="10"/>
    </row>
    <row r="197" spans="2:7" x14ac:dyDescent="0.3">
      <c r="B197" s="10"/>
      <c r="C197" s="10"/>
      <c r="D197" s="10"/>
      <c r="E197" s="10"/>
      <c r="F197" s="10"/>
      <c r="G197" s="10"/>
    </row>
    <row r="198" spans="2:7" x14ac:dyDescent="0.3">
      <c r="B198" s="10"/>
      <c r="C198" s="10"/>
      <c r="D198" s="10"/>
      <c r="E198" s="10"/>
      <c r="F198" s="10"/>
      <c r="G198" s="10"/>
    </row>
    <row r="199" spans="2:7" x14ac:dyDescent="0.3">
      <c r="B199" s="10"/>
      <c r="C199" s="10"/>
      <c r="D199" s="10"/>
      <c r="E199" s="10"/>
      <c r="F199" s="10"/>
      <c r="G199" s="10"/>
    </row>
    <row r="200" spans="2:7" x14ac:dyDescent="0.3">
      <c r="B200" s="10"/>
      <c r="C200" s="10"/>
      <c r="D200" s="10"/>
      <c r="E200" s="10"/>
      <c r="F200" s="10"/>
      <c r="G200" s="10"/>
    </row>
    <row r="201" spans="2:7" x14ac:dyDescent="0.3">
      <c r="B201" s="10"/>
      <c r="C201" s="10"/>
      <c r="D201" s="10"/>
      <c r="E201" s="10"/>
      <c r="F201" s="10"/>
      <c r="G201" s="10"/>
    </row>
    <row r="202" spans="2:7" x14ac:dyDescent="0.3">
      <c r="B202" s="10"/>
      <c r="C202" s="10"/>
      <c r="D202" s="10"/>
      <c r="E202" s="10"/>
      <c r="F202" s="10"/>
      <c r="G202" s="10"/>
    </row>
    <row r="203" spans="2:7" x14ac:dyDescent="0.3">
      <c r="B203" s="10"/>
      <c r="C203" s="10"/>
      <c r="D203" s="10"/>
      <c r="E203" s="10"/>
      <c r="F203" s="10"/>
      <c r="G203" s="10"/>
    </row>
    <row r="204" spans="2:7" x14ac:dyDescent="0.3">
      <c r="B204" s="10"/>
      <c r="C204" s="10"/>
      <c r="D204" s="10"/>
      <c r="E204" s="10"/>
      <c r="F204" s="10"/>
      <c r="G204" s="10"/>
    </row>
    <row r="205" spans="2:7" x14ac:dyDescent="0.3">
      <c r="B205" s="10"/>
      <c r="C205" s="10"/>
      <c r="D205" s="10"/>
      <c r="E205" s="10"/>
      <c r="F205" s="10"/>
      <c r="G205" s="10"/>
    </row>
    <row r="206" spans="2:7" x14ac:dyDescent="0.3">
      <c r="B206" s="10"/>
      <c r="C206" s="10"/>
      <c r="D206" s="10"/>
      <c r="E206" s="10"/>
      <c r="F206" s="10"/>
      <c r="G206" s="10"/>
    </row>
    <row r="207" spans="2:7" x14ac:dyDescent="0.3">
      <c r="B207" s="10"/>
      <c r="C207" s="10"/>
      <c r="D207" s="10"/>
      <c r="E207" s="10"/>
      <c r="F207" s="10"/>
      <c r="G207" s="10"/>
    </row>
    <row r="208" spans="2:7" x14ac:dyDescent="0.3">
      <c r="B208" s="10"/>
      <c r="C208" s="10"/>
      <c r="D208" s="10"/>
      <c r="E208" s="10"/>
      <c r="F208" s="10"/>
      <c r="G208" s="10"/>
    </row>
    <row r="209" spans="2:7" x14ac:dyDescent="0.3">
      <c r="B209" s="10"/>
      <c r="C209" s="10"/>
      <c r="D209" s="10"/>
      <c r="E209" s="10"/>
      <c r="F209" s="10"/>
      <c r="G209" s="10"/>
    </row>
    <row r="210" spans="2:7" x14ac:dyDescent="0.3">
      <c r="B210" s="10"/>
      <c r="C210" s="10"/>
      <c r="D210" s="10"/>
      <c r="E210" s="10"/>
      <c r="F210" s="10"/>
      <c r="G210" s="10"/>
    </row>
    <row r="211" spans="2:7" x14ac:dyDescent="0.3">
      <c r="B211" s="10"/>
      <c r="C211" s="10"/>
      <c r="D211" s="10"/>
      <c r="E211" s="10"/>
      <c r="F211" s="10"/>
      <c r="G211" s="10"/>
    </row>
    <row r="212" spans="2:7" x14ac:dyDescent="0.3">
      <c r="B212" s="10"/>
      <c r="C212" s="10"/>
      <c r="D212" s="10"/>
      <c r="E212" s="10"/>
      <c r="F212" s="10"/>
      <c r="G212" s="10"/>
    </row>
    <row r="213" spans="2:7" x14ac:dyDescent="0.3">
      <c r="B213" s="10"/>
      <c r="C213" s="10"/>
      <c r="D213" s="10"/>
      <c r="E213" s="10"/>
      <c r="F213" s="10"/>
      <c r="G213" s="10"/>
    </row>
    <row r="214" spans="2:7" x14ac:dyDescent="0.3">
      <c r="B214" s="10"/>
      <c r="C214" s="10"/>
      <c r="D214" s="10"/>
      <c r="E214" s="10"/>
      <c r="F214" s="10"/>
      <c r="G214" s="10"/>
    </row>
    <row r="215" spans="2:7" x14ac:dyDescent="0.3">
      <c r="B215" s="10"/>
      <c r="C215" s="10"/>
      <c r="D215" s="10"/>
      <c r="E215" s="10"/>
      <c r="F215" s="10"/>
      <c r="G215" s="10"/>
    </row>
    <row r="216" spans="2:7" x14ac:dyDescent="0.3">
      <c r="B216" s="10"/>
      <c r="C216" s="10"/>
      <c r="D216" s="10"/>
      <c r="E216" s="10"/>
      <c r="F216" s="10"/>
      <c r="G216" s="10"/>
    </row>
    <row r="217" spans="2:7" x14ac:dyDescent="0.3">
      <c r="B217" s="10"/>
      <c r="C217" s="10"/>
      <c r="D217" s="10"/>
      <c r="E217" s="10"/>
      <c r="F217" s="10"/>
      <c r="G217" s="10"/>
    </row>
    <row r="218" spans="2:7" x14ac:dyDescent="0.3">
      <c r="B218" s="10"/>
      <c r="C218" s="10"/>
      <c r="D218" s="10"/>
      <c r="E218" s="10"/>
      <c r="F218" s="10"/>
      <c r="G218" s="10"/>
    </row>
    <row r="219" spans="2:7" x14ac:dyDescent="0.3">
      <c r="B219" s="10"/>
      <c r="C219" s="10"/>
      <c r="D219" s="10"/>
      <c r="E219" s="10"/>
      <c r="F219" s="10"/>
      <c r="G219" s="10"/>
    </row>
    <row r="220" spans="2:7" x14ac:dyDescent="0.3">
      <c r="B220" s="10"/>
      <c r="C220" s="10"/>
      <c r="D220" s="10"/>
      <c r="E220" s="10"/>
      <c r="F220" s="10"/>
      <c r="G220" s="10"/>
    </row>
    <row r="221" spans="2:7" x14ac:dyDescent="0.3">
      <c r="B221" s="10"/>
      <c r="C221" s="10"/>
      <c r="D221" s="10"/>
      <c r="E221" s="10"/>
      <c r="F221" s="10"/>
      <c r="G221" s="10"/>
    </row>
    <row r="222" spans="2:7" x14ac:dyDescent="0.3">
      <c r="B222" s="10"/>
      <c r="C222" s="10"/>
      <c r="D222" s="10"/>
      <c r="E222" s="10"/>
      <c r="F222" s="10"/>
      <c r="G222" s="10"/>
    </row>
    <row r="223" spans="2:7" x14ac:dyDescent="0.3">
      <c r="B223" s="10"/>
      <c r="C223" s="10"/>
      <c r="D223" s="10"/>
      <c r="E223" s="10"/>
      <c r="F223" s="10"/>
      <c r="G223" s="10"/>
    </row>
    <row r="224" spans="2:7" x14ac:dyDescent="0.3">
      <c r="B224" s="10"/>
      <c r="C224" s="10"/>
      <c r="D224" s="10"/>
      <c r="E224" s="10"/>
      <c r="F224" s="10"/>
      <c r="G224" s="10"/>
    </row>
    <row r="225" spans="2:7" x14ac:dyDescent="0.3">
      <c r="B225" s="10"/>
      <c r="C225" s="10"/>
      <c r="D225" s="10"/>
      <c r="E225" s="10"/>
      <c r="F225" s="10"/>
      <c r="G225" s="10"/>
    </row>
    <row r="226" spans="2:7" x14ac:dyDescent="0.3">
      <c r="B226" s="10"/>
      <c r="C226" s="10"/>
      <c r="D226" s="10"/>
      <c r="E226" s="10"/>
      <c r="F226" s="10"/>
      <c r="G226" s="10"/>
    </row>
    <row r="227" spans="2:7" x14ac:dyDescent="0.3">
      <c r="B227" s="10"/>
      <c r="C227" s="10"/>
      <c r="D227" s="10"/>
      <c r="E227" s="10"/>
      <c r="F227" s="10"/>
      <c r="G227" s="10"/>
    </row>
    <row r="228" spans="2:7" x14ac:dyDescent="0.3">
      <c r="B228" s="10"/>
      <c r="C228" s="10"/>
      <c r="D228" s="10"/>
      <c r="E228" s="10"/>
      <c r="F228" s="10"/>
      <c r="G228" s="10"/>
    </row>
    <row r="229" spans="2:7" x14ac:dyDescent="0.3">
      <c r="B229" s="10"/>
      <c r="C229" s="10"/>
      <c r="D229" s="10"/>
      <c r="E229" s="10"/>
      <c r="F229" s="10"/>
      <c r="G229" s="10"/>
    </row>
    <row r="230" spans="2:7" x14ac:dyDescent="0.3">
      <c r="B230" s="10"/>
      <c r="C230" s="10"/>
      <c r="D230" s="10"/>
      <c r="E230" s="10"/>
      <c r="F230" s="10"/>
      <c r="G230" s="10"/>
    </row>
    <row r="231" spans="2:7" x14ac:dyDescent="0.3">
      <c r="B231" s="10"/>
      <c r="C231" s="10"/>
      <c r="D231" s="10"/>
      <c r="E231" s="10"/>
      <c r="F231" s="10"/>
      <c r="G231" s="10"/>
    </row>
    <row r="232" spans="2:7" x14ac:dyDescent="0.3">
      <c r="B232" s="10"/>
      <c r="C232" s="10"/>
      <c r="D232" s="10"/>
      <c r="E232" s="10"/>
      <c r="F232" s="10"/>
      <c r="G232" s="10"/>
    </row>
    <row r="233" spans="2:7" x14ac:dyDescent="0.3">
      <c r="B233" s="10"/>
      <c r="C233" s="10"/>
      <c r="D233" s="10"/>
      <c r="E233" s="10"/>
      <c r="F233" s="10"/>
      <c r="G233" s="10"/>
    </row>
    <row r="234" spans="2:7" x14ac:dyDescent="0.3">
      <c r="B234" s="10"/>
      <c r="C234" s="10"/>
      <c r="D234" s="10"/>
      <c r="E234" s="10"/>
      <c r="F234" s="10"/>
      <c r="G234" s="10"/>
    </row>
    <row r="235" spans="2:7" x14ac:dyDescent="0.3">
      <c r="B235" s="10"/>
      <c r="C235" s="10"/>
      <c r="D235" s="10"/>
      <c r="E235" s="10"/>
      <c r="F235" s="10"/>
      <c r="G235" s="10"/>
    </row>
  </sheetData>
  <mergeCells count="17">
    <mergeCell ref="N56:S56"/>
    <mergeCell ref="B56:G56"/>
    <mergeCell ref="B6:G6"/>
    <mergeCell ref="H6:M6"/>
    <mergeCell ref="H7:J7"/>
    <mergeCell ref="K7:M7"/>
    <mergeCell ref="H56:M56"/>
    <mergeCell ref="B7:D7"/>
    <mergeCell ref="E7:G7"/>
    <mergeCell ref="A1:S1"/>
    <mergeCell ref="A2:S2"/>
    <mergeCell ref="B4:S4"/>
    <mergeCell ref="B3:S3"/>
    <mergeCell ref="A6:A8"/>
    <mergeCell ref="N6:S6"/>
    <mergeCell ref="N7:P7"/>
    <mergeCell ref="Q7:S7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61"/>
  <sheetViews>
    <sheetView workbookViewId="0">
      <selection activeCell="B4" sqref="B4:D4"/>
    </sheetView>
  </sheetViews>
  <sheetFormatPr defaultRowHeight="15.6" x14ac:dyDescent="0.3"/>
  <cols>
    <col min="1" max="1" width="36.6640625" style="1" bestFit="1" customWidth="1"/>
    <col min="2" max="2" width="15.33203125" style="1" bestFit="1" customWidth="1"/>
    <col min="3" max="3" width="16.109375" style="1" bestFit="1" customWidth="1"/>
    <col min="4" max="4" width="15.33203125" style="1" bestFit="1" customWidth="1"/>
    <col min="5" max="16384" width="8.88671875" style="1"/>
  </cols>
  <sheetData>
    <row r="1" spans="1:10" ht="34.799999999999997" x14ac:dyDescent="0.55000000000000004">
      <c r="A1" s="220" t="s">
        <v>156</v>
      </c>
      <c r="B1" s="220"/>
      <c r="C1" s="220"/>
      <c r="D1" s="220"/>
    </row>
    <row r="2" spans="1:10" ht="22.8" x14ac:dyDescent="0.4">
      <c r="A2" s="221" t="s">
        <v>158</v>
      </c>
      <c r="B2" s="221"/>
      <c r="C2" s="221"/>
      <c r="D2" s="221"/>
    </row>
    <row r="3" spans="1:10" ht="22.8" x14ac:dyDescent="0.4">
      <c r="A3" s="93" t="s">
        <v>196</v>
      </c>
      <c r="B3" s="221">
        <f>'Students'' Intake'!B3:I3</f>
        <v>0</v>
      </c>
      <c r="C3" s="221"/>
      <c r="D3" s="221"/>
      <c r="E3" s="93"/>
      <c r="F3" s="93"/>
      <c r="G3" s="93"/>
      <c r="H3" s="93"/>
      <c r="I3" s="93"/>
      <c r="J3" s="93"/>
    </row>
    <row r="4" spans="1:10" ht="22.8" x14ac:dyDescent="0.4">
      <c r="A4" s="218" t="s">
        <v>178</v>
      </c>
      <c r="B4" s="243">
        <f>'Students'' Intake'!B4:I4</f>
        <v>0</v>
      </c>
      <c r="C4" s="243"/>
      <c r="D4" s="243"/>
      <c r="E4" s="216"/>
      <c r="F4" s="216"/>
      <c r="G4" s="216"/>
      <c r="H4" s="216"/>
      <c r="I4" s="216"/>
      <c r="J4" s="216"/>
    </row>
    <row r="5" spans="1:10" ht="23.4" thickBot="1" x14ac:dyDescent="0.45">
      <c r="A5" s="40"/>
      <c r="B5" s="40"/>
      <c r="C5" s="40"/>
      <c r="D5" s="40"/>
    </row>
    <row r="6" spans="1:10" s="38" customFormat="1" ht="21" thickBot="1" x14ac:dyDescent="0.4">
      <c r="A6" s="44" t="s">
        <v>139</v>
      </c>
      <c r="B6" s="63" t="s">
        <v>14</v>
      </c>
      <c r="C6" s="62" t="s">
        <v>15</v>
      </c>
      <c r="D6" s="63" t="s">
        <v>16</v>
      </c>
    </row>
    <row r="7" spans="1:10" x14ac:dyDescent="0.3">
      <c r="A7" s="45" t="s">
        <v>44</v>
      </c>
      <c r="B7" s="73"/>
      <c r="C7" s="73"/>
      <c r="D7" s="73"/>
      <c r="E7" s="10"/>
    </row>
    <row r="8" spans="1:10" x14ac:dyDescent="0.3">
      <c r="A8" s="46" t="s">
        <v>104</v>
      </c>
      <c r="B8" s="74"/>
      <c r="C8" s="74"/>
      <c r="D8" s="74"/>
      <c r="E8" s="10"/>
    </row>
    <row r="9" spans="1:10" x14ac:dyDescent="0.3">
      <c r="A9" s="46" t="s">
        <v>99</v>
      </c>
      <c r="B9" s="74"/>
      <c r="C9" s="74"/>
      <c r="D9" s="74"/>
      <c r="E9" s="10"/>
    </row>
    <row r="10" spans="1:10" x14ac:dyDescent="0.3">
      <c r="A10" s="46" t="s">
        <v>100</v>
      </c>
      <c r="B10" s="74"/>
      <c r="C10" s="74"/>
      <c r="D10" s="74"/>
      <c r="E10" s="10"/>
    </row>
    <row r="11" spans="1:10" x14ac:dyDescent="0.3">
      <c r="A11" s="47" t="s">
        <v>45</v>
      </c>
      <c r="B11" s="74"/>
      <c r="C11" s="74"/>
      <c r="D11" s="74"/>
      <c r="E11" s="10"/>
    </row>
    <row r="12" spans="1:10" x14ac:dyDescent="0.3">
      <c r="A12" s="46" t="s">
        <v>101</v>
      </c>
      <c r="B12" s="74"/>
      <c r="C12" s="74"/>
      <c r="D12" s="74"/>
      <c r="E12" s="10"/>
    </row>
    <row r="13" spans="1:10" x14ac:dyDescent="0.3">
      <c r="A13" s="46" t="s">
        <v>102</v>
      </c>
      <c r="B13" s="74"/>
      <c r="C13" s="74"/>
      <c r="D13" s="74"/>
      <c r="E13" s="10"/>
    </row>
    <row r="14" spans="1:10" x14ac:dyDescent="0.3">
      <c r="A14" s="46" t="s">
        <v>103</v>
      </c>
      <c r="B14" s="74"/>
      <c r="C14" s="74"/>
      <c r="D14" s="74"/>
      <c r="E14" s="10"/>
    </row>
    <row r="15" spans="1:10" x14ac:dyDescent="0.3">
      <c r="A15" s="46" t="s">
        <v>140</v>
      </c>
      <c r="B15" s="74"/>
      <c r="C15" s="74"/>
      <c r="D15" s="74"/>
      <c r="E15" s="10"/>
    </row>
    <row r="16" spans="1:10" x14ac:dyDescent="0.3">
      <c r="A16" s="48" t="s">
        <v>105</v>
      </c>
      <c r="B16" s="74"/>
      <c r="C16" s="74"/>
      <c r="D16" s="74"/>
      <c r="E16" s="10"/>
    </row>
    <row r="17" spans="1:5" x14ac:dyDescent="0.3">
      <c r="A17" s="48" t="s">
        <v>109</v>
      </c>
      <c r="B17" s="74"/>
      <c r="C17" s="74"/>
      <c r="D17" s="74"/>
      <c r="E17" s="10"/>
    </row>
    <row r="18" spans="1:5" x14ac:dyDescent="0.3">
      <c r="A18" s="49" t="s">
        <v>107</v>
      </c>
      <c r="B18" s="74"/>
      <c r="C18" s="74"/>
      <c r="D18" s="74"/>
      <c r="E18" s="10"/>
    </row>
    <row r="19" spans="1:5" x14ac:dyDescent="0.3">
      <c r="A19" s="49" t="s">
        <v>108</v>
      </c>
      <c r="B19" s="74"/>
      <c r="C19" s="74"/>
      <c r="D19" s="74"/>
      <c r="E19" s="10"/>
    </row>
    <row r="20" spans="1:5" x14ac:dyDescent="0.3">
      <c r="A20" s="48" t="s">
        <v>110</v>
      </c>
      <c r="B20" s="74"/>
      <c r="C20" s="74"/>
      <c r="D20" s="74"/>
      <c r="E20" s="10"/>
    </row>
    <row r="21" spans="1:5" x14ac:dyDescent="0.3">
      <c r="A21" s="48" t="s">
        <v>111</v>
      </c>
      <c r="B21" s="74"/>
      <c r="C21" s="74"/>
      <c r="D21" s="74"/>
      <c r="E21" s="10"/>
    </row>
    <row r="22" spans="1:5" x14ac:dyDescent="0.3">
      <c r="A22" s="48" t="s">
        <v>112</v>
      </c>
      <c r="B22" s="74"/>
      <c r="C22" s="74"/>
      <c r="D22" s="74"/>
      <c r="E22" s="10"/>
    </row>
    <row r="23" spans="1:5" x14ac:dyDescent="0.3">
      <c r="A23" s="48" t="s">
        <v>106</v>
      </c>
      <c r="B23" s="74"/>
      <c r="C23" s="74"/>
      <c r="D23" s="74"/>
      <c r="E23" s="10"/>
    </row>
    <row r="24" spans="1:5" x14ac:dyDescent="0.3">
      <c r="A24" s="48" t="s">
        <v>141</v>
      </c>
      <c r="B24" s="74"/>
      <c r="C24" s="74"/>
      <c r="D24" s="74"/>
      <c r="E24" s="10"/>
    </row>
    <row r="25" spans="1:5" x14ac:dyDescent="0.3">
      <c r="A25" s="48" t="s">
        <v>113</v>
      </c>
      <c r="B25" s="74"/>
      <c r="C25" s="74"/>
      <c r="D25" s="74"/>
      <c r="E25" s="10"/>
    </row>
    <row r="26" spans="1:5" x14ac:dyDescent="0.3">
      <c r="A26" s="46"/>
      <c r="B26" s="74"/>
      <c r="C26" s="74"/>
      <c r="D26" s="74"/>
      <c r="E26" s="10"/>
    </row>
    <row r="27" spans="1:5" x14ac:dyDescent="0.3">
      <c r="A27" s="48" t="s">
        <v>114</v>
      </c>
      <c r="B27" s="74"/>
      <c r="C27" s="74"/>
      <c r="D27" s="74"/>
      <c r="E27" s="10"/>
    </row>
    <row r="28" spans="1:5" x14ac:dyDescent="0.3">
      <c r="A28" s="49" t="s">
        <v>115</v>
      </c>
      <c r="B28" s="74"/>
      <c r="C28" s="74"/>
      <c r="D28" s="74"/>
      <c r="E28" s="10"/>
    </row>
    <row r="29" spans="1:5" x14ac:dyDescent="0.3">
      <c r="A29" s="48" t="s">
        <v>116</v>
      </c>
      <c r="B29" s="74"/>
      <c r="C29" s="74"/>
      <c r="D29" s="74"/>
      <c r="E29" s="10"/>
    </row>
    <row r="30" spans="1:5" x14ac:dyDescent="0.3">
      <c r="A30" s="48" t="s">
        <v>117</v>
      </c>
      <c r="B30" s="74"/>
      <c r="C30" s="74"/>
      <c r="D30" s="74"/>
      <c r="E30" s="10"/>
    </row>
    <row r="31" spans="1:5" x14ac:dyDescent="0.3">
      <c r="A31" s="48" t="s">
        <v>118</v>
      </c>
      <c r="B31" s="74"/>
      <c r="C31" s="74"/>
      <c r="D31" s="74"/>
      <c r="E31" s="10"/>
    </row>
    <row r="32" spans="1:5" x14ac:dyDescent="0.3">
      <c r="A32" s="48" t="s">
        <v>119</v>
      </c>
      <c r="B32" s="74"/>
      <c r="C32" s="74"/>
      <c r="D32" s="74"/>
      <c r="E32" s="10"/>
    </row>
    <row r="33" spans="1:5" x14ac:dyDescent="0.3">
      <c r="A33" s="48" t="s">
        <v>241</v>
      </c>
      <c r="B33" s="74"/>
      <c r="C33" s="74"/>
      <c r="D33" s="74"/>
      <c r="E33" s="10"/>
    </row>
    <row r="34" spans="1:5" x14ac:dyDescent="0.3">
      <c r="A34" s="48" t="s">
        <v>120</v>
      </c>
      <c r="B34" s="74"/>
      <c r="C34" s="74"/>
      <c r="D34" s="74"/>
      <c r="E34" s="10"/>
    </row>
    <row r="35" spans="1:5" ht="16.2" thickBot="1" x14ac:dyDescent="0.35">
      <c r="A35" s="72"/>
      <c r="B35" s="75"/>
      <c r="C35" s="75"/>
      <c r="D35" s="75"/>
      <c r="E35" s="10"/>
    </row>
    <row r="36" spans="1:5" s="38" customFormat="1" ht="21" thickBot="1" x14ac:dyDescent="0.4">
      <c r="A36" s="44" t="s">
        <v>22</v>
      </c>
      <c r="B36" s="76">
        <f>SUM(B7:B35)</f>
        <v>0</v>
      </c>
      <c r="C36" s="62">
        <f>SUM(C7:C35)</f>
        <v>0</v>
      </c>
      <c r="D36" s="76">
        <f>SUM(D7:D35)</f>
        <v>0</v>
      </c>
      <c r="E36" s="71"/>
    </row>
    <row r="37" spans="1:5" x14ac:dyDescent="0.3">
      <c r="B37" s="10"/>
      <c r="C37" s="10"/>
      <c r="D37" s="10"/>
      <c r="E37" s="10"/>
    </row>
    <row r="38" spans="1:5" x14ac:dyDescent="0.3">
      <c r="B38" s="10"/>
      <c r="C38" s="10"/>
      <c r="D38" s="10"/>
      <c r="E38" s="10"/>
    </row>
    <row r="39" spans="1:5" x14ac:dyDescent="0.3">
      <c r="B39" s="10"/>
      <c r="C39" s="10"/>
      <c r="D39" s="10"/>
      <c r="E39" s="10"/>
    </row>
    <row r="40" spans="1:5" x14ac:dyDescent="0.3">
      <c r="B40" s="10"/>
      <c r="C40" s="10"/>
      <c r="D40" s="10"/>
      <c r="E40" s="10"/>
    </row>
    <row r="41" spans="1:5" x14ac:dyDescent="0.3">
      <c r="B41" s="10"/>
      <c r="C41" s="10"/>
      <c r="D41" s="10"/>
      <c r="E41" s="10"/>
    </row>
    <row r="42" spans="1:5" x14ac:dyDescent="0.3">
      <c r="B42" s="10"/>
      <c r="C42" s="10"/>
      <c r="D42" s="10"/>
      <c r="E42" s="10"/>
    </row>
    <row r="43" spans="1:5" x14ac:dyDescent="0.3">
      <c r="B43" s="10"/>
      <c r="C43" s="10"/>
      <c r="D43" s="10"/>
      <c r="E43" s="10"/>
    </row>
    <row r="44" spans="1:5" x14ac:dyDescent="0.3">
      <c r="B44" s="10"/>
      <c r="C44" s="10"/>
      <c r="D44" s="10"/>
      <c r="E44" s="10"/>
    </row>
    <row r="45" spans="1:5" x14ac:dyDescent="0.3">
      <c r="B45" s="10"/>
      <c r="C45" s="10"/>
      <c r="D45" s="10"/>
      <c r="E45" s="10"/>
    </row>
    <row r="46" spans="1:5" x14ac:dyDescent="0.3">
      <c r="B46" s="10"/>
      <c r="C46" s="10"/>
      <c r="D46" s="10"/>
      <c r="E46" s="10"/>
    </row>
    <row r="47" spans="1:5" x14ac:dyDescent="0.3">
      <c r="B47" s="10"/>
      <c r="C47" s="10"/>
      <c r="D47" s="10"/>
      <c r="E47" s="10"/>
    </row>
    <row r="48" spans="1:5" x14ac:dyDescent="0.3">
      <c r="B48" s="10"/>
      <c r="C48" s="10"/>
      <c r="D48" s="10"/>
      <c r="E48" s="10"/>
    </row>
    <row r="49" spans="2:12" x14ac:dyDescent="0.3">
      <c r="B49" s="10"/>
      <c r="C49" s="10"/>
      <c r="D49" s="10"/>
      <c r="E49" s="10"/>
    </row>
    <row r="50" spans="2:12" x14ac:dyDescent="0.3">
      <c r="B50" s="10"/>
      <c r="C50" s="10"/>
      <c r="D50" s="10"/>
      <c r="E50" s="10"/>
    </row>
    <row r="51" spans="2:12" x14ac:dyDescent="0.3">
      <c r="B51" s="10"/>
      <c r="C51" s="10"/>
      <c r="D51" s="10"/>
      <c r="E51" s="10"/>
    </row>
    <row r="52" spans="2:12" x14ac:dyDescent="0.3">
      <c r="B52" s="10"/>
      <c r="C52" s="10"/>
      <c r="D52" s="10"/>
      <c r="E52" s="10"/>
    </row>
    <row r="53" spans="2:12" x14ac:dyDescent="0.3">
      <c r="B53" s="10"/>
      <c r="C53" s="10"/>
      <c r="D53" s="10"/>
      <c r="E53" s="10"/>
    </row>
    <row r="54" spans="2:12" x14ac:dyDescent="0.3">
      <c r="B54" s="10"/>
      <c r="C54" s="10"/>
      <c r="D54" s="10"/>
      <c r="E54" s="10"/>
    </row>
    <row r="55" spans="2:12" x14ac:dyDescent="0.3">
      <c r="B55" s="10"/>
      <c r="C55" s="10"/>
      <c r="D55" s="10"/>
      <c r="E55" s="10"/>
    </row>
    <row r="59" spans="2:12" x14ac:dyDescent="0.3">
      <c r="B59" s="1" t="s">
        <v>2</v>
      </c>
      <c r="C59" s="1" t="s">
        <v>3</v>
      </c>
      <c r="D59" s="1" t="s">
        <v>4</v>
      </c>
      <c r="E59" s="1" t="s">
        <v>7</v>
      </c>
      <c r="F59" s="1" t="s">
        <v>8</v>
      </c>
      <c r="G59" s="1" t="s">
        <v>9</v>
      </c>
      <c r="H59" s="1" t="s">
        <v>10</v>
      </c>
      <c r="I59" s="1" t="s">
        <v>11</v>
      </c>
      <c r="J59" s="1" t="s">
        <v>12</v>
      </c>
      <c r="K59" s="1" t="s">
        <v>13</v>
      </c>
    </row>
    <row r="60" spans="2:12" x14ac:dyDescent="0.3">
      <c r="B60" s="1">
        <v>804.75</v>
      </c>
      <c r="C60" s="1">
        <v>1490.125</v>
      </c>
      <c r="D60" s="1">
        <v>1774.5249999999999</v>
      </c>
      <c r="E60" s="1">
        <v>5039.4500000000007</v>
      </c>
      <c r="F60" s="1">
        <v>5330.6500000000005</v>
      </c>
      <c r="G60" s="1">
        <v>5380.2500000000009</v>
      </c>
      <c r="H60" s="1">
        <v>5658.0750000000007</v>
      </c>
      <c r="I60" s="1">
        <v>5676.4250000000002</v>
      </c>
      <c r="J60" s="1">
        <v>5942.1500000000005</v>
      </c>
      <c r="K60" s="1">
        <v>5935.5000000000009</v>
      </c>
      <c r="L60" s="1">
        <v>77592.375</v>
      </c>
    </row>
    <row r="61" spans="2:12" x14ac:dyDescent="0.3">
      <c r="D61" s="1">
        <f>(D60-B60)/B60*100</f>
        <v>120.5063684374029</v>
      </c>
      <c r="E61" s="1" t="e">
        <f>(E60-#REF!)/#REF!*100</f>
        <v>#REF!</v>
      </c>
      <c r="G61" s="1">
        <f>(G60-E60)/E60*100</f>
        <v>6.7626427487126595</v>
      </c>
      <c r="I61" s="1">
        <f>(I60-G60)/G60*100</f>
        <v>5.5048557223177221</v>
      </c>
      <c r="K61" s="1">
        <f>(K60-I60)/I60*100</f>
        <v>4.5640521983466833</v>
      </c>
    </row>
  </sheetData>
  <mergeCells count="4">
    <mergeCell ref="B3:D3"/>
    <mergeCell ref="B4:D4"/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9"/>
  <sheetViews>
    <sheetView workbookViewId="0">
      <selection activeCell="B4" sqref="B4:J4"/>
    </sheetView>
  </sheetViews>
  <sheetFormatPr defaultRowHeight="15.6" x14ac:dyDescent="0.3"/>
  <cols>
    <col min="1" max="1" width="35.21875" style="18" bestFit="1" customWidth="1"/>
    <col min="2" max="2" width="6" style="18" bestFit="1" customWidth="1"/>
    <col min="3" max="3" width="8" style="18" bestFit="1" customWidth="1"/>
    <col min="4" max="4" width="11.77734375" style="18" bestFit="1" customWidth="1"/>
    <col min="5" max="5" width="6" style="18" bestFit="1" customWidth="1"/>
    <col min="6" max="6" width="8" style="18" bestFit="1" customWidth="1"/>
    <col min="7" max="7" width="11.77734375" style="18" bestFit="1" customWidth="1"/>
    <col min="8" max="8" width="6" style="18" bestFit="1" customWidth="1"/>
    <col min="9" max="9" width="8" style="18" bestFit="1" customWidth="1"/>
    <col min="10" max="10" width="11.77734375" style="18" bestFit="1" customWidth="1"/>
    <col min="11" max="16384" width="8.88671875" style="18"/>
  </cols>
  <sheetData>
    <row r="1" spans="1:21" ht="34.799999999999997" x14ac:dyDescent="0.55000000000000004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220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2.8" x14ac:dyDescent="0.4">
      <c r="A2" s="221" t="s">
        <v>163</v>
      </c>
      <c r="B2" s="221"/>
      <c r="C2" s="221"/>
      <c r="D2" s="221"/>
      <c r="E2" s="221"/>
      <c r="F2" s="221"/>
      <c r="G2" s="221"/>
      <c r="H2" s="221"/>
      <c r="I2" s="221"/>
      <c r="J2" s="221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22.8" x14ac:dyDescent="0.4">
      <c r="A3" s="93" t="s">
        <v>196</v>
      </c>
      <c r="B3" s="221">
        <f>'Students'' Intake'!B3:I3</f>
        <v>0</v>
      </c>
      <c r="C3" s="221"/>
      <c r="D3" s="221"/>
      <c r="E3" s="221"/>
      <c r="F3" s="221"/>
      <c r="G3" s="221"/>
      <c r="H3" s="221"/>
      <c r="I3" s="221"/>
      <c r="J3" s="221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22.8" x14ac:dyDescent="0.4">
      <c r="A4" s="218" t="s">
        <v>178</v>
      </c>
      <c r="B4" s="243">
        <f>'Students'' Intake'!B4:I4</f>
        <v>0</v>
      </c>
      <c r="C4" s="243"/>
      <c r="D4" s="243"/>
      <c r="E4" s="243"/>
      <c r="F4" s="243"/>
      <c r="G4" s="243"/>
      <c r="H4" s="243"/>
      <c r="I4" s="243"/>
      <c r="J4" s="243"/>
      <c r="K4" s="216"/>
      <c r="L4" s="216"/>
      <c r="M4" s="216"/>
      <c r="N4" s="93"/>
      <c r="O4" s="93"/>
      <c r="P4" s="93"/>
      <c r="Q4" s="93"/>
      <c r="R4" s="93"/>
      <c r="S4" s="93"/>
      <c r="T4" s="93"/>
      <c r="U4" s="93"/>
    </row>
    <row r="5" spans="1:21" ht="16.2" thickBot="1" x14ac:dyDescent="0.35"/>
    <row r="6" spans="1:21" ht="20.399999999999999" x14ac:dyDescent="0.35">
      <c r="A6" s="284" t="s">
        <v>134</v>
      </c>
      <c r="B6" s="286" t="s">
        <v>14</v>
      </c>
      <c r="C6" s="263"/>
      <c r="D6" s="264"/>
      <c r="E6" s="287" t="s">
        <v>15</v>
      </c>
      <c r="F6" s="288"/>
      <c r="G6" s="289"/>
      <c r="H6" s="290" t="s">
        <v>16</v>
      </c>
      <c r="I6" s="263"/>
      <c r="J6" s="264"/>
    </row>
    <row r="7" spans="1:21" ht="21" thickBot="1" x14ac:dyDescent="0.4">
      <c r="A7" s="285"/>
      <c r="B7" s="151" t="s">
        <v>36</v>
      </c>
      <c r="C7" s="137" t="s">
        <v>122</v>
      </c>
      <c r="D7" s="138" t="s">
        <v>41</v>
      </c>
      <c r="E7" s="143" t="s">
        <v>36</v>
      </c>
      <c r="F7" s="137" t="s">
        <v>122</v>
      </c>
      <c r="G7" s="138" t="s">
        <v>41</v>
      </c>
      <c r="H7" s="143" t="s">
        <v>36</v>
      </c>
      <c r="I7" s="137" t="s">
        <v>122</v>
      </c>
      <c r="J7" s="138" t="s">
        <v>41</v>
      </c>
    </row>
    <row r="8" spans="1:21" x14ac:dyDescent="0.3">
      <c r="A8" s="127" t="s">
        <v>217</v>
      </c>
      <c r="B8" s="152"/>
      <c r="C8" s="136"/>
      <c r="D8" s="149"/>
      <c r="E8" s="144"/>
      <c r="F8" s="136"/>
      <c r="G8" s="149"/>
      <c r="H8" s="144"/>
      <c r="I8" s="136"/>
      <c r="J8" s="149"/>
    </row>
    <row r="9" spans="1:21" x14ac:dyDescent="0.3">
      <c r="A9" s="131" t="s">
        <v>135</v>
      </c>
      <c r="B9" s="153"/>
      <c r="C9" s="26"/>
      <c r="D9" s="133"/>
      <c r="E9" s="126"/>
      <c r="F9" s="26"/>
      <c r="G9" s="133"/>
      <c r="H9" s="126"/>
      <c r="I9" s="26"/>
      <c r="J9" s="133"/>
    </row>
    <row r="10" spans="1:21" x14ac:dyDescent="0.3">
      <c r="A10" s="131" t="s">
        <v>31</v>
      </c>
      <c r="B10" s="153"/>
      <c r="C10" s="26"/>
      <c r="D10" s="133"/>
      <c r="E10" s="126"/>
      <c r="F10" s="26"/>
      <c r="G10" s="133"/>
      <c r="H10" s="126"/>
      <c r="I10" s="26"/>
      <c r="J10" s="133"/>
    </row>
    <row r="11" spans="1:21" x14ac:dyDescent="0.3">
      <c r="A11" s="129" t="s">
        <v>218</v>
      </c>
      <c r="B11" s="153"/>
      <c r="C11" s="26"/>
      <c r="D11" s="133"/>
      <c r="E11" s="126"/>
      <c r="F11" s="26"/>
      <c r="G11" s="133"/>
      <c r="H11" s="126"/>
      <c r="I11" s="26"/>
      <c r="J11" s="133"/>
    </row>
    <row r="12" spans="1:21" x14ac:dyDescent="0.3">
      <c r="A12" s="131" t="s">
        <v>219</v>
      </c>
      <c r="B12" s="153"/>
      <c r="C12" s="26"/>
      <c r="D12" s="133"/>
      <c r="E12" s="126"/>
      <c r="F12" s="26"/>
      <c r="G12" s="133"/>
      <c r="H12" s="126"/>
      <c r="I12" s="26"/>
      <c r="J12" s="133"/>
    </row>
    <row r="13" spans="1:21" x14ac:dyDescent="0.3">
      <c r="A13" s="129" t="s">
        <v>225</v>
      </c>
      <c r="B13" s="153"/>
      <c r="C13" s="26"/>
      <c r="D13" s="133"/>
      <c r="E13" s="126"/>
      <c r="F13" s="26"/>
      <c r="G13" s="133"/>
      <c r="H13" s="126"/>
      <c r="I13" s="26"/>
      <c r="J13" s="133"/>
    </row>
    <row r="14" spans="1:21" x14ac:dyDescent="0.3">
      <c r="A14" s="131" t="s">
        <v>231</v>
      </c>
      <c r="B14" s="153"/>
      <c r="C14" s="26"/>
      <c r="D14" s="133"/>
      <c r="E14" s="126"/>
      <c r="F14" s="26"/>
      <c r="G14" s="133"/>
      <c r="H14" s="126"/>
      <c r="I14" s="26"/>
      <c r="J14" s="133"/>
    </row>
    <row r="15" spans="1:21" x14ac:dyDescent="0.3">
      <c r="A15" s="131" t="s">
        <v>95</v>
      </c>
      <c r="B15" s="153"/>
      <c r="C15" s="26"/>
      <c r="D15" s="133"/>
      <c r="E15" s="126"/>
      <c r="F15" s="26"/>
      <c r="G15" s="133"/>
      <c r="H15" s="126"/>
      <c r="I15" s="26"/>
      <c r="J15" s="133"/>
    </row>
    <row r="16" spans="1:21" x14ac:dyDescent="0.3">
      <c r="A16" s="131" t="s">
        <v>232</v>
      </c>
      <c r="B16" s="153"/>
      <c r="C16" s="26"/>
      <c r="D16" s="133"/>
      <c r="E16" s="126"/>
      <c r="F16" s="26"/>
      <c r="G16" s="133"/>
      <c r="H16" s="126"/>
      <c r="I16" s="26"/>
      <c r="J16" s="133"/>
    </row>
    <row r="17" spans="1:10" x14ac:dyDescent="0.3">
      <c r="A17" s="130" t="s">
        <v>221</v>
      </c>
      <c r="B17" s="153"/>
      <c r="C17" s="26"/>
      <c r="D17" s="133"/>
      <c r="E17" s="126"/>
      <c r="F17" s="26"/>
      <c r="G17" s="133"/>
      <c r="H17" s="126"/>
      <c r="I17" s="26"/>
      <c r="J17" s="133"/>
    </row>
    <row r="18" spans="1:10" x14ac:dyDescent="0.3">
      <c r="A18" s="131" t="s">
        <v>220</v>
      </c>
      <c r="B18" s="153"/>
      <c r="C18" s="26"/>
      <c r="D18" s="133"/>
      <c r="E18" s="126"/>
      <c r="F18" s="26"/>
      <c r="G18" s="133"/>
      <c r="H18" s="126"/>
      <c r="I18" s="26"/>
      <c r="J18" s="133"/>
    </row>
    <row r="19" spans="1:10" x14ac:dyDescent="0.3">
      <c r="A19" s="130" t="s">
        <v>222</v>
      </c>
      <c r="B19" s="153"/>
      <c r="C19" s="26"/>
      <c r="D19" s="133"/>
      <c r="E19" s="126"/>
      <c r="F19" s="26"/>
      <c r="G19" s="133"/>
      <c r="H19" s="126"/>
      <c r="I19" s="26"/>
      <c r="J19" s="133"/>
    </row>
    <row r="20" spans="1:10" x14ac:dyDescent="0.3">
      <c r="A20" s="131" t="s">
        <v>223</v>
      </c>
      <c r="B20" s="153"/>
      <c r="C20" s="26"/>
      <c r="D20" s="133"/>
      <c r="E20" s="126"/>
      <c r="F20" s="26"/>
      <c r="G20" s="133"/>
      <c r="H20" s="126"/>
      <c r="I20" s="26"/>
      <c r="J20" s="133"/>
    </row>
    <row r="21" spans="1:10" x14ac:dyDescent="0.3">
      <c r="A21" s="130"/>
      <c r="B21" s="153"/>
      <c r="C21" s="26"/>
      <c r="D21" s="133"/>
      <c r="E21" s="126"/>
      <c r="F21" s="26"/>
      <c r="G21" s="133"/>
      <c r="H21" s="126"/>
      <c r="I21" s="26"/>
      <c r="J21" s="133"/>
    </row>
    <row r="22" spans="1:10" x14ac:dyDescent="0.3">
      <c r="A22" s="131"/>
      <c r="B22" s="153"/>
      <c r="C22" s="26"/>
      <c r="D22" s="133"/>
      <c r="E22" s="126"/>
      <c r="F22" s="26"/>
      <c r="G22" s="133"/>
      <c r="H22" s="126"/>
      <c r="I22" s="26"/>
      <c r="J22" s="133"/>
    </row>
    <row r="23" spans="1:10" x14ac:dyDescent="0.3">
      <c r="A23" s="131"/>
      <c r="B23" s="153"/>
      <c r="C23" s="26"/>
      <c r="D23" s="133"/>
      <c r="E23" s="126"/>
      <c r="F23" s="26"/>
      <c r="G23" s="133"/>
      <c r="H23" s="126"/>
      <c r="I23" s="26"/>
      <c r="J23" s="133"/>
    </row>
    <row r="24" spans="1:10" ht="16.2" thickBot="1" x14ac:dyDescent="0.35">
      <c r="A24" s="147"/>
      <c r="B24" s="154"/>
      <c r="C24" s="140"/>
      <c r="D24" s="150"/>
      <c r="E24" s="145"/>
      <c r="F24" s="140"/>
      <c r="G24" s="150"/>
      <c r="H24" s="145"/>
      <c r="I24" s="140"/>
      <c r="J24" s="150"/>
    </row>
    <row r="25" spans="1:10" s="139" customFormat="1" ht="21.6" thickBot="1" x14ac:dyDescent="0.45">
      <c r="A25" s="148" t="s">
        <v>22</v>
      </c>
      <c r="B25" s="155"/>
      <c r="C25" s="141"/>
      <c r="D25" s="142">
        <f>SUM(D8:D24)</f>
        <v>0</v>
      </c>
      <c r="E25" s="146"/>
      <c r="F25" s="141"/>
      <c r="G25" s="142">
        <f>SUM(G8:G24)</f>
        <v>0</v>
      </c>
      <c r="H25" s="146"/>
      <c r="I25" s="141"/>
      <c r="J25" s="142">
        <f>SUM(J8:J24)</f>
        <v>0</v>
      </c>
    </row>
    <row r="26" spans="1:10" x14ac:dyDescent="0.3">
      <c r="A26" s="19"/>
      <c r="B26" s="20"/>
      <c r="C26" s="20"/>
      <c r="D26" s="21"/>
      <c r="E26" s="20"/>
      <c r="F26" s="20"/>
      <c r="G26" s="21"/>
      <c r="H26" s="20"/>
      <c r="I26" s="20"/>
      <c r="J26" s="20"/>
    </row>
    <row r="27" spans="1:10" x14ac:dyDescent="0.3">
      <c r="B27" s="20"/>
      <c r="C27" s="20"/>
      <c r="D27" s="21"/>
      <c r="E27" s="20"/>
      <c r="F27" s="20"/>
      <c r="G27" s="21"/>
      <c r="H27" s="20"/>
      <c r="I27" s="20"/>
      <c r="J27" s="20"/>
    </row>
    <row r="28" spans="1:10" x14ac:dyDescent="0.3">
      <c r="B28" s="20"/>
      <c r="C28" s="20"/>
      <c r="D28" s="21"/>
      <c r="E28" s="20"/>
      <c r="F28" s="20"/>
      <c r="G28" s="21"/>
      <c r="H28" s="20"/>
      <c r="I28" s="20"/>
      <c r="J28" s="20"/>
    </row>
    <row r="29" spans="1:10" x14ac:dyDescent="0.3">
      <c r="B29" s="20"/>
      <c r="C29" s="20"/>
      <c r="D29" s="20"/>
      <c r="E29" s="20"/>
      <c r="F29" s="20"/>
      <c r="G29" s="20"/>
      <c r="H29" s="20"/>
      <c r="I29" s="20"/>
      <c r="J29" s="20"/>
    </row>
    <row r="30" spans="1:10" x14ac:dyDescent="0.3">
      <c r="B30" s="20"/>
      <c r="C30" s="20"/>
      <c r="D30" s="20"/>
      <c r="E30" s="20"/>
      <c r="F30" s="20"/>
      <c r="G30" s="20"/>
      <c r="H30" s="20"/>
      <c r="I30" s="20"/>
      <c r="J30" s="20"/>
    </row>
    <row r="31" spans="1:10" x14ac:dyDescent="0.3">
      <c r="B31" s="20"/>
      <c r="C31" s="20"/>
      <c r="D31" s="20"/>
      <c r="E31" s="20"/>
      <c r="F31" s="20"/>
      <c r="G31" s="20"/>
      <c r="H31" s="20"/>
      <c r="I31" s="20"/>
      <c r="J31" s="20"/>
    </row>
    <row r="32" spans="1:10" x14ac:dyDescent="0.3">
      <c r="B32" s="20"/>
      <c r="C32" s="20"/>
      <c r="D32" s="20"/>
      <c r="E32" s="20"/>
      <c r="F32" s="20"/>
      <c r="G32" s="20"/>
      <c r="H32" s="20"/>
      <c r="I32" s="20"/>
      <c r="J32" s="20"/>
    </row>
    <row r="33" spans="2:10" x14ac:dyDescent="0.3">
      <c r="B33" s="20"/>
      <c r="C33" s="20"/>
      <c r="D33" s="20"/>
      <c r="E33" s="20"/>
      <c r="F33" s="20"/>
      <c r="G33" s="20"/>
      <c r="H33" s="20"/>
      <c r="I33" s="20"/>
      <c r="J33" s="20"/>
    </row>
    <row r="34" spans="2:10" x14ac:dyDescent="0.3">
      <c r="B34" s="20"/>
      <c r="C34" s="20"/>
      <c r="D34" s="20"/>
      <c r="E34" s="20"/>
      <c r="F34" s="20"/>
      <c r="G34" s="20"/>
      <c r="H34" s="20"/>
      <c r="I34" s="20"/>
      <c r="J34" s="20"/>
    </row>
    <row r="35" spans="2:10" x14ac:dyDescent="0.3">
      <c r="B35" s="20"/>
      <c r="C35" s="20"/>
      <c r="D35" s="20"/>
      <c r="E35" s="20"/>
      <c r="F35" s="20"/>
      <c r="G35" s="20"/>
      <c r="H35" s="20"/>
      <c r="I35" s="20"/>
      <c r="J35" s="20"/>
    </row>
    <row r="36" spans="2:10" x14ac:dyDescent="0.3">
      <c r="B36" s="20"/>
      <c r="C36" s="20"/>
      <c r="D36" s="21"/>
      <c r="E36" s="20"/>
      <c r="F36" s="20"/>
      <c r="G36" s="21"/>
      <c r="H36" s="20"/>
      <c r="I36" s="20"/>
      <c r="J36" s="20"/>
    </row>
    <row r="37" spans="2:10" x14ac:dyDescent="0.3">
      <c r="B37" s="20"/>
      <c r="C37" s="20"/>
      <c r="D37" s="20"/>
      <c r="E37" s="20"/>
      <c r="F37" s="20"/>
      <c r="G37" s="20"/>
      <c r="H37" s="20"/>
      <c r="I37" s="20"/>
      <c r="J37" s="20"/>
    </row>
    <row r="38" spans="2:10" x14ac:dyDescent="0.3">
      <c r="B38" s="20"/>
      <c r="C38" s="20"/>
      <c r="D38" s="20"/>
      <c r="E38" s="20"/>
      <c r="F38" s="20"/>
      <c r="G38" s="20"/>
      <c r="H38" s="20"/>
      <c r="I38" s="20"/>
      <c r="J38" s="20"/>
    </row>
    <row r="39" spans="2:10" x14ac:dyDescent="0.3">
      <c r="B39" s="20"/>
      <c r="C39" s="20"/>
      <c r="D39" s="20"/>
      <c r="E39" s="20"/>
      <c r="F39" s="20"/>
      <c r="G39" s="20"/>
      <c r="H39" s="20"/>
      <c r="I39" s="20"/>
      <c r="J39" s="20"/>
    </row>
    <row r="40" spans="2:10" x14ac:dyDescent="0.3">
      <c r="B40" s="20"/>
      <c r="C40" s="20"/>
      <c r="D40" s="20"/>
      <c r="E40" s="20"/>
      <c r="F40" s="20"/>
      <c r="G40" s="20"/>
      <c r="H40" s="20"/>
      <c r="I40" s="20"/>
      <c r="J40" s="20"/>
    </row>
    <row r="41" spans="2:10" x14ac:dyDescent="0.3">
      <c r="B41" s="20"/>
      <c r="C41" s="20"/>
      <c r="D41" s="20"/>
      <c r="E41" s="20"/>
      <c r="F41" s="20"/>
      <c r="G41" s="20"/>
      <c r="H41" s="20"/>
      <c r="I41" s="20"/>
      <c r="J41" s="20"/>
    </row>
    <row r="42" spans="2:10" x14ac:dyDescent="0.3">
      <c r="B42" s="20"/>
      <c r="C42" s="20"/>
      <c r="D42" s="20"/>
      <c r="E42" s="20"/>
      <c r="F42" s="20"/>
      <c r="G42" s="20"/>
      <c r="H42" s="20"/>
      <c r="I42" s="20"/>
      <c r="J42" s="20"/>
    </row>
    <row r="43" spans="2:10" x14ac:dyDescent="0.3">
      <c r="B43" s="20"/>
      <c r="C43" s="20"/>
      <c r="D43" s="20"/>
      <c r="E43" s="20"/>
      <c r="F43" s="20"/>
      <c r="G43" s="20"/>
      <c r="H43" s="20"/>
      <c r="I43" s="20"/>
      <c r="J43" s="20"/>
    </row>
    <row r="44" spans="2:10" x14ac:dyDescent="0.3">
      <c r="B44" s="20"/>
      <c r="C44" s="20"/>
      <c r="D44" s="20"/>
      <c r="E44" s="20"/>
      <c r="F44" s="20"/>
      <c r="G44" s="20"/>
      <c r="H44" s="20"/>
      <c r="I44" s="20"/>
      <c r="J44" s="20"/>
    </row>
    <row r="45" spans="2:10" x14ac:dyDescent="0.3">
      <c r="B45" s="20"/>
      <c r="C45" s="20"/>
      <c r="D45" s="20"/>
      <c r="E45" s="20"/>
      <c r="F45" s="20"/>
      <c r="G45" s="20"/>
      <c r="H45" s="20"/>
      <c r="I45" s="20"/>
      <c r="J45" s="20"/>
    </row>
    <row r="46" spans="2:10" x14ac:dyDescent="0.3">
      <c r="B46" s="20"/>
      <c r="C46" s="20"/>
      <c r="D46" s="20"/>
      <c r="E46" s="20"/>
      <c r="F46" s="20"/>
      <c r="G46" s="20"/>
      <c r="H46" s="20"/>
      <c r="I46" s="20"/>
      <c r="J46" s="20"/>
    </row>
    <row r="47" spans="2:10" x14ac:dyDescent="0.3">
      <c r="B47" s="20"/>
      <c r="C47" s="20"/>
      <c r="D47" s="20"/>
      <c r="E47" s="20"/>
      <c r="F47" s="20"/>
      <c r="G47" s="20"/>
      <c r="H47" s="20"/>
      <c r="I47" s="20"/>
      <c r="J47" s="20"/>
    </row>
    <row r="48" spans="2:10" x14ac:dyDescent="0.3">
      <c r="B48" s="20"/>
      <c r="C48" s="20"/>
      <c r="D48" s="20"/>
      <c r="E48" s="20"/>
      <c r="F48" s="20"/>
      <c r="G48" s="20"/>
      <c r="H48" s="20"/>
      <c r="I48" s="20"/>
      <c r="J48" s="20"/>
    </row>
    <row r="49" spans="2:10" x14ac:dyDescent="0.3">
      <c r="B49" s="20"/>
      <c r="C49" s="20"/>
      <c r="D49" s="20"/>
      <c r="E49" s="20"/>
      <c r="F49" s="20"/>
      <c r="G49" s="20"/>
      <c r="H49" s="20"/>
      <c r="I49" s="20"/>
      <c r="J49" s="20"/>
    </row>
  </sheetData>
  <mergeCells count="8">
    <mergeCell ref="A1:J1"/>
    <mergeCell ref="A2:J2"/>
    <mergeCell ref="B3:J3"/>
    <mergeCell ref="B4:J4"/>
    <mergeCell ref="A6:A7"/>
    <mergeCell ref="B6:D6"/>
    <mergeCell ref="E6:G6"/>
    <mergeCell ref="H6:J6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6"/>
  <sheetViews>
    <sheetView topLeftCell="B1" workbookViewId="0">
      <selection activeCell="B4" sqref="B4:N4"/>
    </sheetView>
  </sheetViews>
  <sheetFormatPr defaultRowHeight="15.6" x14ac:dyDescent="0.3"/>
  <cols>
    <col min="1" max="1" width="51.21875" style="1" bestFit="1" customWidth="1"/>
    <col min="2" max="2" width="17" style="1" bestFit="1" customWidth="1"/>
    <col min="3" max="3" width="18.33203125" style="1" customWidth="1"/>
    <col min="4" max="5" width="8.88671875" style="1"/>
    <col min="6" max="6" width="13.77734375" style="1" bestFit="1" customWidth="1"/>
    <col min="7" max="7" width="19.44140625" style="1" customWidth="1"/>
    <col min="8" max="9" width="8.88671875" style="1"/>
    <col min="10" max="10" width="15.33203125" style="1" bestFit="1" customWidth="1"/>
    <col min="11" max="11" width="19.109375" style="1" customWidth="1"/>
    <col min="12" max="12" width="8.88671875" style="1"/>
    <col min="13" max="13" width="9.88671875" style="1" bestFit="1" customWidth="1"/>
    <col min="14" max="14" width="15.33203125" style="1" bestFit="1" customWidth="1"/>
    <col min="15" max="16384" width="8.88671875" style="1"/>
  </cols>
  <sheetData>
    <row r="1" spans="1:14" ht="34.799999999999997" x14ac:dyDescent="0.55000000000000004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22.8" x14ac:dyDescent="0.4">
      <c r="A2" s="221" t="s">
        <v>224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ht="22.8" x14ac:dyDescent="0.4">
      <c r="A3" s="93" t="s">
        <v>196</v>
      </c>
      <c r="B3" s="221">
        <f>'Students'' Intake'!B3:I3</f>
        <v>0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ht="22.8" x14ac:dyDescent="0.4">
      <c r="A4" s="218" t="s">
        <v>178</v>
      </c>
      <c r="B4" s="243">
        <f>'Students'' Intake'!B4:I4</f>
        <v>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6" spans="1:14" ht="20.399999999999999" x14ac:dyDescent="0.35">
      <c r="A6" s="294" t="s">
        <v>134</v>
      </c>
      <c r="B6" s="291" t="s">
        <v>131</v>
      </c>
      <c r="C6" s="299" t="s">
        <v>14</v>
      </c>
      <c r="D6" s="269"/>
      <c r="E6" s="269"/>
      <c r="F6" s="270"/>
      <c r="G6" s="298" t="s">
        <v>15</v>
      </c>
      <c r="H6" s="298"/>
      <c r="I6" s="298"/>
      <c r="J6" s="298"/>
      <c r="K6" s="299" t="s">
        <v>16</v>
      </c>
      <c r="L6" s="269"/>
      <c r="M6" s="269"/>
      <c r="N6" s="270"/>
    </row>
    <row r="7" spans="1:14" ht="20.399999999999999" x14ac:dyDescent="0.35">
      <c r="A7" s="295"/>
      <c r="B7" s="292"/>
      <c r="C7" s="298" t="s">
        <v>36</v>
      </c>
      <c r="D7" s="298"/>
      <c r="E7" s="297" t="s">
        <v>122</v>
      </c>
      <c r="F7" s="297" t="s">
        <v>41</v>
      </c>
      <c r="G7" s="298" t="s">
        <v>36</v>
      </c>
      <c r="H7" s="298"/>
      <c r="I7" s="297" t="s">
        <v>122</v>
      </c>
      <c r="J7" s="297" t="s">
        <v>41</v>
      </c>
      <c r="K7" s="300" t="s">
        <v>36</v>
      </c>
      <c r="L7" s="300"/>
      <c r="M7" s="297" t="s">
        <v>122</v>
      </c>
      <c r="N7" s="297" t="s">
        <v>41</v>
      </c>
    </row>
    <row r="8" spans="1:14" ht="19.8" customHeight="1" x14ac:dyDescent="0.3">
      <c r="A8" s="296"/>
      <c r="B8" s="293"/>
      <c r="C8" s="94" t="s">
        <v>132</v>
      </c>
      <c r="D8" s="94" t="s">
        <v>133</v>
      </c>
      <c r="E8" s="297"/>
      <c r="F8" s="297"/>
      <c r="G8" s="94" t="s">
        <v>132</v>
      </c>
      <c r="H8" s="94" t="s">
        <v>133</v>
      </c>
      <c r="I8" s="297"/>
      <c r="J8" s="297"/>
      <c r="K8" s="94" t="s">
        <v>132</v>
      </c>
      <c r="L8" s="94" t="s">
        <v>133</v>
      </c>
      <c r="M8" s="297"/>
      <c r="N8" s="297"/>
    </row>
    <row r="9" spans="1:14" x14ac:dyDescent="0.3">
      <c r="A9" s="25" t="s">
        <v>32</v>
      </c>
      <c r="B9" s="2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">
      <c r="A10" s="28" t="s">
        <v>123</v>
      </c>
      <c r="B10" s="27"/>
      <c r="C10" s="26"/>
      <c r="D10" s="26"/>
      <c r="E10" s="26"/>
      <c r="F10" s="26">
        <f t="shared" ref="F10:F17" si="0">E10*D10</f>
        <v>0</v>
      </c>
      <c r="G10" s="26"/>
      <c r="H10" s="26"/>
      <c r="I10" s="26"/>
      <c r="J10" s="26">
        <f t="shared" ref="J10:J17" si="1">I10*H10</f>
        <v>0</v>
      </c>
      <c r="K10" s="26"/>
      <c r="L10" s="26"/>
      <c r="M10" s="26"/>
      <c r="N10" s="26">
        <f t="shared" ref="N10:N17" si="2">M10*L10</f>
        <v>0</v>
      </c>
    </row>
    <row r="11" spans="1:14" x14ac:dyDescent="0.3">
      <c r="A11" s="25" t="s">
        <v>96</v>
      </c>
      <c r="B11" s="27"/>
      <c r="C11" s="26"/>
      <c r="D11" s="26"/>
      <c r="E11" s="26"/>
      <c r="F11" s="26">
        <f t="shared" si="0"/>
        <v>0</v>
      </c>
      <c r="G11" s="26"/>
      <c r="H11" s="26"/>
      <c r="I11" s="26"/>
      <c r="J11" s="26">
        <f t="shared" si="1"/>
        <v>0</v>
      </c>
      <c r="K11" s="26"/>
      <c r="L11" s="26"/>
      <c r="M11" s="26"/>
      <c r="N11" s="26">
        <f t="shared" si="2"/>
        <v>0</v>
      </c>
    </row>
    <row r="12" spans="1:14" x14ac:dyDescent="0.3">
      <c r="A12" s="3" t="s">
        <v>124</v>
      </c>
      <c r="B12" s="27"/>
      <c r="C12" s="26"/>
      <c r="D12" s="26"/>
      <c r="E12" s="26"/>
      <c r="F12" s="26">
        <f t="shared" si="0"/>
        <v>0</v>
      </c>
      <c r="G12" s="26"/>
      <c r="H12" s="26"/>
      <c r="I12" s="26"/>
      <c r="J12" s="26">
        <f t="shared" si="1"/>
        <v>0</v>
      </c>
      <c r="K12" s="26"/>
      <c r="L12" s="26"/>
      <c r="M12" s="26"/>
      <c r="N12" s="26">
        <f t="shared" si="2"/>
        <v>0</v>
      </c>
    </row>
    <row r="13" spans="1:14" x14ac:dyDescent="0.3">
      <c r="A13" s="28" t="s">
        <v>136</v>
      </c>
      <c r="B13" s="27"/>
      <c r="C13" s="26"/>
      <c r="D13" s="26"/>
      <c r="E13" s="26"/>
      <c r="F13" s="26">
        <f t="shared" si="0"/>
        <v>0</v>
      </c>
      <c r="G13" s="26"/>
      <c r="H13" s="26"/>
      <c r="I13" s="26"/>
      <c r="J13" s="26">
        <f t="shared" si="1"/>
        <v>0</v>
      </c>
      <c r="K13" s="26"/>
      <c r="L13" s="26"/>
      <c r="M13" s="26"/>
      <c r="N13" s="26">
        <f t="shared" si="2"/>
        <v>0</v>
      </c>
    </row>
    <row r="14" spans="1:14" x14ac:dyDescent="0.3">
      <c r="A14" s="25" t="s">
        <v>96</v>
      </c>
      <c r="B14" s="27"/>
      <c r="C14" s="26"/>
      <c r="D14" s="26"/>
      <c r="E14" s="26"/>
      <c r="F14" s="26">
        <f t="shared" si="0"/>
        <v>0</v>
      </c>
      <c r="G14" s="26"/>
      <c r="H14" s="26"/>
      <c r="I14" s="26"/>
      <c r="J14" s="26">
        <f t="shared" si="1"/>
        <v>0</v>
      </c>
      <c r="K14" s="26"/>
      <c r="L14" s="26"/>
      <c r="M14" s="26"/>
      <c r="N14" s="26">
        <f t="shared" si="2"/>
        <v>0</v>
      </c>
    </row>
    <row r="15" spans="1:14" x14ac:dyDescent="0.3">
      <c r="A15" s="3" t="s">
        <v>124</v>
      </c>
      <c r="B15" s="27"/>
      <c r="C15" s="26"/>
      <c r="D15" s="26"/>
      <c r="E15" s="26"/>
      <c r="F15" s="26">
        <f t="shared" si="0"/>
        <v>0</v>
      </c>
      <c r="G15" s="26"/>
      <c r="H15" s="26"/>
      <c r="I15" s="26"/>
      <c r="J15" s="26">
        <f t="shared" si="1"/>
        <v>0</v>
      </c>
      <c r="K15" s="26"/>
      <c r="L15" s="26"/>
      <c r="M15" s="26"/>
      <c r="N15" s="26">
        <f t="shared" si="2"/>
        <v>0</v>
      </c>
    </row>
    <row r="16" spans="1:14" s="9" customFormat="1" x14ac:dyDescent="0.3">
      <c r="A16" s="4" t="s">
        <v>126</v>
      </c>
      <c r="B16" s="27"/>
      <c r="C16" s="29"/>
      <c r="D16" s="29"/>
      <c r="E16" s="29"/>
      <c r="F16" s="26">
        <f t="shared" si="0"/>
        <v>0</v>
      </c>
      <c r="G16" s="29"/>
      <c r="H16" s="26"/>
      <c r="I16" s="26"/>
      <c r="J16" s="26">
        <f t="shared" si="1"/>
        <v>0</v>
      </c>
      <c r="K16" s="26"/>
      <c r="L16" s="26"/>
      <c r="M16" s="26"/>
      <c r="N16" s="26">
        <f t="shared" si="2"/>
        <v>0</v>
      </c>
    </row>
    <row r="17" spans="1:14" s="9" customFormat="1" x14ac:dyDescent="0.3">
      <c r="A17" s="4" t="s">
        <v>226</v>
      </c>
      <c r="B17" s="27"/>
      <c r="C17" s="29"/>
      <c r="D17" s="29"/>
      <c r="E17" s="29"/>
      <c r="F17" s="26">
        <f t="shared" si="0"/>
        <v>0</v>
      </c>
      <c r="G17" s="29"/>
      <c r="H17" s="26"/>
      <c r="I17" s="29"/>
      <c r="J17" s="26">
        <f t="shared" si="1"/>
        <v>0</v>
      </c>
      <c r="K17" s="26"/>
      <c r="L17" s="29"/>
      <c r="M17" s="26"/>
      <c r="N17" s="26">
        <f t="shared" si="2"/>
        <v>0</v>
      </c>
    </row>
    <row r="18" spans="1:14" s="9" customFormat="1" x14ac:dyDescent="0.3">
      <c r="A18" s="4" t="s">
        <v>227</v>
      </c>
      <c r="B18" s="27"/>
      <c r="C18" s="29"/>
      <c r="D18" s="26"/>
      <c r="E18" s="26"/>
      <c r="F18" s="26">
        <f>E18*D18</f>
        <v>0</v>
      </c>
      <c r="G18" s="29"/>
      <c r="H18" s="26"/>
      <c r="I18" s="26"/>
      <c r="J18" s="26">
        <f>I18*H18</f>
        <v>0</v>
      </c>
      <c r="K18" s="26"/>
      <c r="L18" s="26"/>
      <c r="M18" s="26"/>
      <c r="N18" s="26">
        <f>M18*L18</f>
        <v>0</v>
      </c>
    </row>
    <row r="19" spans="1:14" s="9" customFormat="1" x14ac:dyDescent="0.3">
      <c r="A19" s="4" t="s">
        <v>228</v>
      </c>
      <c r="B19" s="27"/>
      <c r="C19" s="29"/>
      <c r="D19" s="26"/>
      <c r="E19" s="26"/>
      <c r="F19" s="26">
        <f t="shared" ref="F19:F24" si="3">E19*D19</f>
        <v>0</v>
      </c>
      <c r="G19" s="29"/>
      <c r="H19" s="26"/>
      <c r="I19" s="26"/>
      <c r="J19" s="26">
        <f t="shared" ref="J19:J24" si="4">I19*H19</f>
        <v>0</v>
      </c>
      <c r="K19" s="26"/>
      <c r="L19" s="26"/>
      <c r="M19" s="26"/>
      <c r="N19" s="26">
        <f t="shared" ref="N19:N24" si="5">M19*L19</f>
        <v>0</v>
      </c>
    </row>
    <row r="20" spans="1:14" s="9" customFormat="1" x14ac:dyDescent="0.3">
      <c r="A20" s="4" t="s">
        <v>127</v>
      </c>
      <c r="B20" s="27"/>
      <c r="C20" s="29"/>
      <c r="D20" s="26"/>
      <c r="E20" s="26"/>
      <c r="F20" s="26">
        <f t="shared" si="3"/>
        <v>0</v>
      </c>
      <c r="G20" s="29"/>
      <c r="H20" s="26"/>
      <c r="I20" s="26"/>
      <c r="J20" s="26">
        <f t="shared" si="4"/>
        <v>0</v>
      </c>
      <c r="K20" s="26"/>
      <c r="L20" s="26"/>
      <c r="M20" s="26"/>
      <c r="N20" s="26">
        <f t="shared" si="5"/>
        <v>0</v>
      </c>
    </row>
    <row r="21" spans="1:14" s="9" customFormat="1" x14ac:dyDescent="0.3">
      <c r="A21" s="30" t="s">
        <v>94</v>
      </c>
      <c r="B21" s="31"/>
      <c r="C21" s="29"/>
      <c r="D21" s="29"/>
      <c r="E21" s="29"/>
      <c r="F21" s="26">
        <f t="shared" si="3"/>
        <v>0</v>
      </c>
      <c r="G21" s="29"/>
      <c r="H21" s="29"/>
      <c r="I21" s="29"/>
      <c r="J21" s="26">
        <f t="shared" si="4"/>
        <v>0</v>
      </c>
      <c r="K21" s="26"/>
      <c r="L21" s="29"/>
      <c r="M21" s="26"/>
      <c r="N21" s="26">
        <f t="shared" si="5"/>
        <v>0</v>
      </c>
    </row>
    <row r="22" spans="1:14" x14ac:dyDescent="0.3">
      <c r="A22" s="25" t="s">
        <v>125</v>
      </c>
      <c r="B22" s="27"/>
      <c r="C22" s="26"/>
      <c r="D22" s="26"/>
      <c r="E22" s="26"/>
      <c r="F22" s="26">
        <f t="shared" si="3"/>
        <v>0</v>
      </c>
      <c r="G22" s="26"/>
      <c r="H22" s="26"/>
      <c r="I22" s="26"/>
      <c r="J22" s="26">
        <f t="shared" si="4"/>
        <v>0</v>
      </c>
      <c r="K22" s="26"/>
      <c r="L22" s="26"/>
      <c r="M22" s="26"/>
      <c r="N22" s="26">
        <f t="shared" si="5"/>
        <v>0</v>
      </c>
    </row>
    <row r="23" spans="1:14" x14ac:dyDescent="0.3">
      <c r="A23" s="4" t="s">
        <v>128</v>
      </c>
      <c r="B23" s="27"/>
      <c r="C23" s="26"/>
      <c r="D23" s="26"/>
      <c r="E23" s="26"/>
      <c r="F23" s="26">
        <f t="shared" si="3"/>
        <v>0</v>
      </c>
      <c r="G23" s="26"/>
      <c r="H23" s="26"/>
      <c r="I23" s="26"/>
      <c r="J23" s="26">
        <f t="shared" si="4"/>
        <v>0</v>
      </c>
      <c r="K23" s="26"/>
      <c r="L23" s="26"/>
      <c r="M23" s="26"/>
      <c r="N23" s="26">
        <f t="shared" si="5"/>
        <v>0</v>
      </c>
    </row>
    <row r="24" spans="1:14" x14ac:dyDescent="0.3">
      <c r="A24" s="4" t="s">
        <v>129</v>
      </c>
      <c r="B24" s="27"/>
      <c r="C24" s="26"/>
      <c r="D24" s="26"/>
      <c r="E24" s="26"/>
      <c r="F24" s="26">
        <f t="shared" si="3"/>
        <v>0</v>
      </c>
      <c r="G24" s="26"/>
      <c r="H24" s="26"/>
      <c r="I24" s="26"/>
      <c r="J24" s="26">
        <f t="shared" si="4"/>
        <v>0</v>
      </c>
      <c r="K24" s="26"/>
      <c r="L24" s="26"/>
      <c r="M24" s="26"/>
      <c r="N24" s="26">
        <f t="shared" si="5"/>
        <v>0</v>
      </c>
    </row>
    <row r="25" spans="1:14" x14ac:dyDescent="0.3">
      <c r="A25" s="30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35" customFormat="1" ht="20.399999999999999" x14ac:dyDescent="0.35">
      <c r="A26" s="94" t="s">
        <v>18</v>
      </c>
      <c r="B26" s="94"/>
      <c r="C26" s="134"/>
      <c r="D26" s="134"/>
      <c r="E26" s="134"/>
      <c r="F26" s="134">
        <f>SUM(F9:F25)</f>
        <v>0</v>
      </c>
      <c r="G26" s="134"/>
      <c r="H26" s="134"/>
      <c r="I26" s="134"/>
      <c r="J26" s="134">
        <f>SUM(J9:J25)</f>
        <v>0</v>
      </c>
      <c r="K26" s="134"/>
      <c r="L26" s="134"/>
      <c r="M26" s="134"/>
      <c r="N26" s="134">
        <f>SUM(N9:N25)</f>
        <v>0</v>
      </c>
    </row>
    <row r="27" spans="1:14" x14ac:dyDescent="0.3">
      <c r="A27" s="19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x14ac:dyDescent="0.3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x14ac:dyDescent="0.3">
      <c r="A29" s="19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3">
      <c r="A30" s="19"/>
      <c r="B30" s="19"/>
      <c r="C30" s="20"/>
      <c r="D30" s="21"/>
      <c r="E30" s="20"/>
      <c r="F30" s="21"/>
      <c r="G30" s="20"/>
      <c r="H30" s="20"/>
      <c r="I30" s="21"/>
      <c r="J30" s="20"/>
      <c r="K30" s="20"/>
      <c r="L30" s="20"/>
      <c r="M30" s="20"/>
      <c r="N30" s="20"/>
    </row>
    <row r="36" spans="1:14" x14ac:dyDescent="0.3">
      <c r="C36" s="20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200"/>
    </row>
    <row r="37" spans="1:14" x14ac:dyDescent="0.3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x14ac:dyDescent="0.3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3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3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x14ac:dyDescent="0.3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3">
      <c r="A43" s="9"/>
      <c r="B43" s="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3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3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x14ac:dyDescent="0.3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</sheetData>
  <mergeCells count="23">
    <mergeCell ref="F7:F8"/>
    <mergeCell ref="C6:F6"/>
    <mergeCell ref="D36:E36"/>
    <mergeCell ref="F36:G36"/>
    <mergeCell ref="H36:I36"/>
    <mergeCell ref="J36:K36"/>
    <mergeCell ref="L36:M36"/>
    <mergeCell ref="A1:N1"/>
    <mergeCell ref="A2:N2"/>
    <mergeCell ref="B3:N3"/>
    <mergeCell ref="B4:N4"/>
    <mergeCell ref="B6:B8"/>
    <mergeCell ref="A6:A8"/>
    <mergeCell ref="M7:M8"/>
    <mergeCell ref="N7:N8"/>
    <mergeCell ref="G6:J6"/>
    <mergeCell ref="I7:I8"/>
    <mergeCell ref="J7:J8"/>
    <mergeCell ref="K6:N6"/>
    <mergeCell ref="K7:L7"/>
    <mergeCell ref="G7:H7"/>
    <mergeCell ref="C7:D7"/>
    <mergeCell ref="E7:E8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9"/>
  <sheetViews>
    <sheetView workbookViewId="0">
      <selection activeCell="B4" sqref="B4:J4"/>
    </sheetView>
  </sheetViews>
  <sheetFormatPr defaultRowHeight="14.4" x14ac:dyDescent="0.3"/>
  <cols>
    <col min="1" max="1" width="43.109375" bestFit="1" customWidth="1"/>
    <col min="2" max="2" width="6.77734375" bestFit="1" customWidth="1"/>
    <col min="3" max="3" width="8" bestFit="1" customWidth="1"/>
    <col min="4" max="4" width="15.33203125" bestFit="1" customWidth="1"/>
    <col min="5" max="5" width="5.77734375" bestFit="1" customWidth="1"/>
    <col min="6" max="6" width="8.21875" bestFit="1" customWidth="1"/>
    <col min="7" max="7" width="15.33203125" bestFit="1" customWidth="1"/>
    <col min="8" max="8" width="5.109375" bestFit="1" customWidth="1"/>
    <col min="9" max="9" width="8" bestFit="1" customWidth="1"/>
    <col min="10" max="10" width="15.33203125" bestFit="1" customWidth="1"/>
  </cols>
  <sheetData>
    <row r="1" spans="1:14" ht="34.799999999999997" x14ac:dyDescent="0.55000000000000004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4" ht="22.8" x14ac:dyDescent="0.4">
      <c r="A2" s="221" t="s">
        <v>229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4" ht="22.8" x14ac:dyDescent="0.4">
      <c r="A3" s="93" t="s">
        <v>196</v>
      </c>
      <c r="B3" s="221">
        <f>'Students'' Intake'!B3:I3</f>
        <v>0</v>
      </c>
      <c r="C3" s="221"/>
      <c r="D3" s="221"/>
      <c r="E3" s="221"/>
      <c r="F3" s="221"/>
      <c r="G3" s="221"/>
      <c r="H3" s="221"/>
      <c r="I3" s="221"/>
      <c r="J3" s="221"/>
      <c r="K3" s="93"/>
      <c r="L3" s="93"/>
      <c r="M3" s="93"/>
      <c r="N3" s="93"/>
    </row>
    <row r="4" spans="1:14" ht="22.8" x14ac:dyDescent="0.4">
      <c r="A4" s="218" t="s">
        <v>178</v>
      </c>
      <c r="B4" s="243">
        <f>'Students'' Intake'!B4:I4</f>
        <v>0</v>
      </c>
      <c r="C4" s="243"/>
      <c r="D4" s="243"/>
      <c r="E4" s="243"/>
      <c r="F4" s="243"/>
      <c r="G4" s="243"/>
      <c r="H4" s="243"/>
      <c r="I4" s="243"/>
      <c r="J4" s="243"/>
      <c r="K4" s="216"/>
      <c r="L4" s="216"/>
      <c r="M4" s="216"/>
      <c r="N4" s="216"/>
    </row>
    <row r="5" spans="1:14" ht="15" thickBot="1" x14ac:dyDescent="0.35"/>
    <row r="6" spans="1:14" ht="20.399999999999999" x14ac:dyDescent="0.35">
      <c r="A6" s="284" t="s">
        <v>134</v>
      </c>
      <c r="B6" s="299" t="s">
        <v>14</v>
      </c>
      <c r="C6" s="269"/>
      <c r="D6" s="270"/>
      <c r="E6" s="222" t="s">
        <v>15</v>
      </c>
      <c r="F6" s="248"/>
      <c r="G6" s="223"/>
      <c r="H6" s="299" t="s">
        <v>16</v>
      </c>
      <c r="I6" s="269"/>
      <c r="J6" s="270"/>
    </row>
    <row r="7" spans="1:14" ht="25.8" customHeight="1" thickBot="1" x14ac:dyDescent="0.35">
      <c r="A7" s="285"/>
      <c r="B7" s="124" t="s">
        <v>138</v>
      </c>
      <c r="C7" s="119" t="s">
        <v>122</v>
      </c>
      <c r="D7" s="120" t="s">
        <v>41</v>
      </c>
      <c r="E7" s="124" t="s">
        <v>138</v>
      </c>
      <c r="F7" s="119" t="s">
        <v>122</v>
      </c>
      <c r="G7" s="120" t="s">
        <v>41</v>
      </c>
      <c r="H7" s="124" t="s">
        <v>138</v>
      </c>
      <c r="I7" s="119" t="s">
        <v>122</v>
      </c>
      <c r="J7" s="120" t="s">
        <v>41</v>
      </c>
    </row>
    <row r="8" spans="1:14" ht="15.6" x14ac:dyDescent="0.3">
      <c r="A8" s="127" t="s">
        <v>98</v>
      </c>
      <c r="B8" s="125"/>
      <c r="C8" s="118"/>
      <c r="D8" s="132"/>
      <c r="E8" s="125"/>
      <c r="F8" s="118"/>
      <c r="G8" s="132"/>
      <c r="H8" s="125"/>
      <c r="I8" s="118"/>
      <c r="J8" s="132"/>
    </row>
    <row r="9" spans="1:14" ht="15.6" x14ac:dyDescent="0.3">
      <c r="A9" s="128"/>
      <c r="B9" s="126"/>
      <c r="C9" s="26"/>
      <c r="D9" s="133">
        <f t="shared" ref="D9:D23" si="0">C9*B9</f>
        <v>0</v>
      </c>
      <c r="E9" s="126"/>
      <c r="F9" s="26"/>
      <c r="G9" s="133">
        <f t="shared" ref="G9:G23" si="1">F9*E9</f>
        <v>0</v>
      </c>
      <c r="H9" s="126"/>
      <c r="I9" s="26"/>
      <c r="J9" s="133">
        <f t="shared" ref="J9:J23" si="2">I9*H9</f>
        <v>0</v>
      </c>
    </row>
    <row r="10" spans="1:14" ht="15.6" x14ac:dyDescent="0.3">
      <c r="A10" s="128"/>
      <c r="B10" s="126"/>
      <c r="C10" s="26"/>
      <c r="D10" s="133">
        <f t="shared" si="0"/>
        <v>0</v>
      </c>
      <c r="E10" s="126"/>
      <c r="F10" s="26"/>
      <c r="G10" s="133">
        <f t="shared" si="1"/>
        <v>0</v>
      </c>
      <c r="H10" s="126"/>
      <c r="I10" s="26"/>
      <c r="J10" s="133">
        <f t="shared" si="2"/>
        <v>0</v>
      </c>
    </row>
    <row r="11" spans="1:14" ht="15.6" x14ac:dyDescent="0.3">
      <c r="A11" s="128"/>
      <c r="B11" s="126"/>
      <c r="C11" s="26"/>
      <c r="D11" s="133">
        <f t="shared" si="0"/>
        <v>0</v>
      </c>
      <c r="E11" s="126"/>
      <c r="F11" s="26"/>
      <c r="G11" s="133">
        <f t="shared" si="1"/>
        <v>0</v>
      </c>
      <c r="H11" s="126"/>
      <c r="I11" s="26"/>
      <c r="J11" s="133">
        <f t="shared" si="2"/>
        <v>0</v>
      </c>
    </row>
    <row r="12" spans="1:14" ht="15.6" x14ac:dyDescent="0.3">
      <c r="A12" s="128"/>
      <c r="B12" s="126"/>
      <c r="C12" s="26"/>
      <c r="D12" s="133">
        <f t="shared" si="0"/>
        <v>0</v>
      </c>
      <c r="E12" s="126"/>
      <c r="F12" s="26"/>
      <c r="G12" s="133">
        <f t="shared" si="1"/>
        <v>0</v>
      </c>
      <c r="H12" s="126"/>
      <c r="I12" s="26"/>
      <c r="J12" s="133">
        <f t="shared" si="2"/>
        <v>0</v>
      </c>
    </row>
    <row r="13" spans="1:14" ht="15.6" x14ac:dyDescent="0.3">
      <c r="A13" s="219" t="s">
        <v>230</v>
      </c>
      <c r="B13" s="126"/>
      <c r="C13" s="26"/>
      <c r="D13" s="133">
        <f t="shared" si="0"/>
        <v>0</v>
      </c>
      <c r="E13" s="126"/>
      <c r="F13" s="26"/>
      <c r="G13" s="133">
        <f t="shared" si="1"/>
        <v>0</v>
      </c>
      <c r="H13" s="126"/>
      <c r="I13" s="26"/>
      <c r="J13" s="133">
        <f t="shared" si="2"/>
        <v>0</v>
      </c>
    </row>
    <row r="14" spans="1:14" ht="15.6" x14ac:dyDescent="0.3">
      <c r="A14" s="128"/>
      <c r="B14" s="126"/>
      <c r="C14" s="26"/>
      <c r="D14" s="133">
        <f t="shared" si="0"/>
        <v>0</v>
      </c>
      <c r="E14" s="126"/>
      <c r="F14" s="26"/>
      <c r="G14" s="133">
        <f t="shared" si="1"/>
        <v>0</v>
      </c>
      <c r="H14" s="126"/>
      <c r="I14" s="26"/>
      <c r="J14" s="133">
        <f t="shared" si="2"/>
        <v>0</v>
      </c>
    </row>
    <row r="15" spans="1:14" ht="15.6" x14ac:dyDescent="0.3">
      <c r="A15" s="128"/>
      <c r="B15" s="126"/>
      <c r="C15" s="26"/>
      <c r="D15" s="133">
        <f t="shared" si="0"/>
        <v>0</v>
      </c>
      <c r="E15" s="126"/>
      <c r="F15" s="26"/>
      <c r="G15" s="133">
        <f t="shared" si="1"/>
        <v>0</v>
      </c>
      <c r="H15" s="126"/>
      <c r="I15" s="26"/>
      <c r="J15" s="133">
        <f t="shared" si="2"/>
        <v>0</v>
      </c>
    </row>
    <row r="16" spans="1:14" ht="15.6" x14ac:dyDescent="0.3">
      <c r="A16" s="128"/>
      <c r="B16" s="126"/>
      <c r="C16" s="26"/>
      <c r="D16" s="133">
        <f t="shared" si="0"/>
        <v>0</v>
      </c>
      <c r="E16" s="126"/>
      <c r="F16" s="26"/>
      <c r="G16" s="133">
        <f t="shared" si="1"/>
        <v>0</v>
      </c>
      <c r="H16" s="126"/>
      <c r="I16" s="26"/>
      <c r="J16" s="133">
        <f t="shared" si="2"/>
        <v>0</v>
      </c>
    </row>
    <row r="17" spans="1:19" ht="15.6" x14ac:dyDescent="0.3">
      <c r="A17" s="128"/>
      <c r="B17" s="126"/>
      <c r="C17" s="26"/>
      <c r="D17" s="133">
        <f t="shared" si="0"/>
        <v>0</v>
      </c>
      <c r="E17" s="126"/>
      <c r="F17" s="26"/>
      <c r="G17" s="133">
        <f t="shared" si="1"/>
        <v>0</v>
      </c>
      <c r="H17" s="126"/>
      <c r="I17" s="26"/>
      <c r="J17" s="133">
        <f t="shared" si="2"/>
        <v>0</v>
      </c>
    </row>
    <row r="18" spans="1:19" ht="15.6" x14ac:dyDescent="0.3">
      <c r="A18" s="128"/>
      <c r="B18" s="126"/>
      <c r="C18" s="26"/>
      <c r="D18" s="133">
        <f t="shared" si="0"/>
        <v>0</v>
      </c>
      <c r="E18" s="126"/>
      <c r="F18" s="26"/>
      <c r="G18" s="133">
        <f t="shared" si="1"/>
        <v>0</v>
      </c>
      <c r="H18" s="126"/>
      <c r="I18" s="26"/>
      <c r="J18" s="133">
        <f t="shared" si="2"/>
        <v>0</v>
      </c>
    </row>
    <row r="19" spans="1:19" ht="15.6" x14ac:dyDescent="0.3">
      <c r="A19" s="128"/>
      <c r="B19" s="126"/>
      <c r="C19" s="26"/>
      <c r="D19" s="133">
        <f t="shared" si="0"/>
        <v>0</v>
      </c>
      <c r="E19" s="126"/>
      <c r="F19" s="26"/>
      <c r="G19" s="133">
        <f t="shared" si="1"/>
        <v>0</v>
      </c>
      <c r="H19" s="126"/>
      <c r="I19" s="26"/>
      <c r="J19" s="133">
        <f t="shared" si="2"/>
        <v>0</v>
      </c>
    </row>
    <row r="20" spans="1:19" ht="15.6" x14ac:dyDescent="0.3">
      <c r="A20" s="128"/>
      <c r="B20" s="126"/>
      <c r="C20" s="26"/>
      <c r="D20" s="133">
        <f t="shared" si="0"/>
        <v>0</v>
      </c>
      <c r="E20" s="126"/>
      <c r="F20" s="26"/>
      <c r="G20" s="133">
        <f t="shared" si="1"/>
        <v>0</v>
      </c>
      <c r="H20" s="126"/>
      <c r="I20" s="26"/>
      <c r="J20" s="133">
        <f t="shared" si="2"/>
        <v>0</v>
      </c>
    </row>
    <row r="21" spans="1:19" ht="15.6" x14ac:dyDescent="0.3">
      <c r="A21" s="128"/>
      <c r="B21" s="126"/>
      <c r="C21" s="26"/>
      <c r="D21" s="133">
        <f t="shared" si="0"/>
        <v>0</v>
      </c>
      <c r="E21" s="126"/>
      <c r="F21" s="26"/>
      <c r="G21" s="133">
        <f t="shared" si="1"/>
        <v>0</v>
      </c>
      <c r="H21" s="126"/>
      <c r="I21" s="26"/>
      <c r="J21" s="133">
        <f t="shared" si="2"/>
        <v>0</v>
      </c>
    </row>
    <row r="22" spans="1:19" ht="15.6" x14ac:dyDescent="0.3">
      <c r="A22" s="128"/>
      <c r="B22" s="126"/>
      <c r="C22" s="26"/>
      <c r="D22" s="133">
        <f t="shared" si="0"/>
        <v>0</v>
      </c>
      <c r="E22" s="126"/>
      <c r="F22" s="26"/>
      <c r="G22" s="133">
        <f t="shared" si="1"/>
        <v>0</v>
      </c>
      <c r="H22" s="126"/>
      <c r="I22" s="26"/>
      <c r="J22" s="133">
        <f t="shared" si="2"/>
        <v>0</v>
      </c>
    </row>
    <row r="23" spans="1:19" ht="15.6" x14ac:dyDescent="0.3">
      <c r="A23" s="128"/>
      <c r="B23" s="126"/>
      <c r="C23" s="26"/>
      <c r="D23" s="133">
        <f t="shared" si="0"/>
        <v>0</v>
      </c>
      <c r="E23" s="126"/>
      <c r="F23" s="26"/>
      <c r="G23" s="133">
        <f t="shared" si="1"/>
        <v>0</v>
      </c>
      <c r="H23" s="126"/>
      <c r="I23" s="26"/>
      <c r="J23" s="133">
        <f t="shared" si="2"/>
        <v>0</v>
      </c>
    </row>
    <row r="24" spans="1:19" ht="16.2" thickBot="1" x14ac:dyDescent="0.35">
      <c r="A24" s="72"/>
      <c r="B24" s="111"/>
      <c r="C24" s="108"/>
      <c r="D24" s="113"/>
      <c r="E24" s="111"/>
      <c r="F24" s="108"/>
      <c r="G24" s="113"/>
      <c r="H24" s="111"/>
      <c r="I24" s="108"/>
      <c r="J24" s="113"/>
      <c r="K24" s="10"/>
      <c r="L24" s="33"/>
      <c r="M24" s="33"/>
      <c r="N24" s="33"/>
      <c r="O24" s="33"/>
      <c r="P24" s="33"/>
      <c r="Q24" s="33"/>
      <c r="R24" s="33"/>
      <c r="S24" s="33"/>
    </row>
    <row r="25" spans="1:19" s="123" customFormat="1" ht="21.6" thickBot="1" x14ac:dyDescent="0.45">
      <c r="A25" s="44" t="s">
        <v>18</v>
      </c>
      <c r="B25" s="112"/>
      <c r="C25" s="109"/>
      <c r="D25" s="110">
        <f>SUM(D9:D24)</f>
        <v>0</v>
      </c>
      <c r="E25" s="112"/>
      <c r="F25" s="109"/>
      <c r="G25" s="110">
        <f>SUM(G9:G24)</f>
        <v>0</v>
      </c>
      <c r="H25" s="112"/>
      <c r="I25" s="109"/>
      <c r="J25" s="110">
        <f>SUM(J9:J24)</f>
        <v>0</v>
      </c>
      <c r="K25" s="107"/>
      <c r="L25" s="122"/>
      <c r="M25" s="122"/>
      <c r="N25" s="122"/>
      <c r="O25" s="122"/>
      <c r="P25" s="122"/>
      <c r="Q25" s="122"/>
      <c r="R25" s="122"/>
      <c r="S25" s="122"/>
    </row>
    <row r="26" spans="1:19" ht="15.6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33"/>
      <c r="M26" s="33"/>
      <c r="N26" s="33"/>
      <c r="O26" s="33"/>
      <c r="P26" s="33"/>
      <c r="Q26" s="33"/>
      <c r="R26" s="33"/>
      <c r="S26" s="33"/>
    </row>
    <row r="27" spans="1:19" ht="15.6" x14ac:dyDescent="0.3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3"/>
      <c r="M27" s="33"/>
      <c r="N27" s="33"/>
      <c r="O27" s="33"/>
      <c r="P27" s="33"/>
      <c r="Q27" s="33"/>
      <c r="R27" s="33"/>
      <c r="S27" s="33"/>
    </row>
    <row r="28" spans="1:19" ht="15.6" x14ac:dyDescent="0.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33"/>
      <c r="M28" s="33"/>
      <c r="N28" s="33"/>
      <c r="O28" s="33"/>
      <c r="P28" s="33"/>
      <c r="Q28" s="33"/>
      <c r="R28" s="33"/>
      <c r="S28" s="33"/>
    </row>
    <row r="29" spans="1:19" ht="15.6" x14ac:dyDescent="0.3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9" ht="15.6" x14ac:dyDescent="0.3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9" ht="15.6" x14ac:dyDescent="0.3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9" ht="15.6" x14ac:dyDescent="0.3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5.6" x14ac:dyDescent="0.3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5.6" x14ac:dyDescent="0.3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5.6" x14ac:dyDescent="0.3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5.6" x14ac:dyDescent="0.3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5.6" x14ac:dyDescent="0.3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5.6" x14ac:dyDescent="0.3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5.6" x14ac:dyDescent="0.3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5.6" x14ac:dyDescent="0.3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5.6" x14ac:dyDescent="0.3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5.6" x14ac:dyDescent="0.3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5.6" x14ac:dyDescent="0.3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.6" x14ac:dyDescent="0.3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.6" x14ac:dyDescent="0.3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.6" x14ac:dyDescent="0.3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.6" x14ac:dyDescent="0.3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.6" x14ac:dyDescent="0.3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.6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.6" x14ac:dyDescent="0.3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.6" x14ac:dyDescent="0.3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.6" x14ac:dyDescent="0.3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.6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.6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.6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.6" x14ac:dyDescent="0.3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.6" x14ac:dyDescent="0.3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.6" x14ac:dyDescent="0.3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6" x14ac:dyDescent="0.3"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8">
    <mergeCell ref="B3:J3"/>
    <mergeCell ref="B4:J4"/>
    <mergeCell ref="A1:J1"/>
    <mergeCell ref="A2:J2"/>
    <mergeCell ref="A6:A7"/>
    <mergeCell ref="B6:D6"/>
    <mergeCell ref="E6:G6"/>
    <mergeCell ref="H6:J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87"/>
  <sheetViews>
    <sheetView topLeftCell="A7" workbookViewId="0">
      <selection activeCell="A28" sqref="A28"/>
    </sheetView>
  </sheetViews>
  <sheetFormatPr defaultRowHeight="18" x14ac:dyDescent="0.35"/>
  <cols>
    <col min="1" max="1" width="45.21875" style="36" bestFit="1" customWidth="1"/>
    <col min="2" max="4" width="21.33203125" style="36" bestFit="1" customWidth="1"/>
    <col min="5" max="16384" width="8.88671875" style="36"/>
  </cols>
  <sheetData>
    <row r="1" spans="1:4" ht="34.799999999999997" x14ac:dyDescent="0.55000000000000004">
      <c r="A1" s="220" t="s">
        <v>156</v>
      </c>
      <c r="B1" s="220"/>
      <c r="C1" s="220"/>
      <c r="D1" s="220"/>
    </row>
    <row r="2" spans="1:4" ht="22.8" x14ac:dyDescent="0.4">
      <c r="A2" s="221" t="s">
        <v>195</v>
      </c>
      <c r="B2" s="221"/>
      <c r="C2" s="221"/>
      <c r="D2" s="221"/>
    </row>
    <row r="3" spans="1:4" ht="22.8" x14ac:dyDescent="0.4">
      <c r="A3" s="93" t="s">
        <v>196</v>
      </c>
      <c r="B3" s="221">
        <f>'Students'' Intake'!B3:I3</f>
        <v>0</v>
      </c>
      <c r="C3" s="221"/>
      <c r="D3" s="221"/>
    </row>
    <row r="4" spans="1:4" ht="22.8" x14ac:dyDescent="0.4">
      <c r="A4" s="93" t="s">
        <v>178</v>
      </c>
      <c r="B4" s="221">
        <f>'Students'' Intake'!B4:I4</f>
        <v>0</v>
      </c>
      <c r="C4" s="221"/>
      <c r="D4" s="221"/>
    </row>
    <row r="5" spans="1:4" ht="23.4" thickBot="1" x14ac:dyDescent="0.45">
      <c r="A5" s="40"/>
      <c r="B5" s="40"/>
      <c r="C5" s="40"/>
      <c r="D5" s="40"/>
    </row>
    <row r="6" spans="1:4" s="41" customFormat="1" ht="21.6" thickBot="1" x14ac:dyDescent="0.45">
      <c r="A6" s="44" t="s">
        <v>134</v>
      </c>
      <c r="B6" s="63" t="s">
        <v>14</v>
      </c>
      <c r="C6" s="56" t="s">
        <v>15</v>
      </c>
      <c r="D6" s="63" t="s">
        <v>16</v>
      </c>
    </row>
    <row r="7" spans="1:4" s="37" customFormat="1" ht="17.399999999999999" x14ac:dyDescent="0.3">
      <c r="A7" s="50" t="s">
        <v>142</v>
      </c>
      <c r="B7" s="57"/>
      <c r="C7" s="57"/>
      <c r="D7" s="57"/>
    </row>
    <row r="8" spans="1:4" x14ac:dyDescent="0.35">
      <c r="A8" s="195" t="s">
        <v>157</v>
      </c>
      <c r="B8" s="58">
        <f>'Revenue Projection'!G18+'Revenue Projection'!H18</f>
        <v>0</v>
      </c>
      <c r="C8" s="58">
        <f>'Revenue Projection'!I18+'Revenue Projection'!J18</f>
        <v>0</v>
      </c>
      <c r="D8" s="58">
        <f>'Revenue Projection'!K18+'Revenue Projection'!L18</f>
        <v>0</v>
      </c>
    </row>
    <row r="9" spans="1:4" x14ac:dyDescent="0.35">
      <c r="A9" s="51" t="s">
        <v>143</v>
      </c>
      <c r="B9" s="58"/>
      <c r="C9" s="58"/>
      <c r="D9" s="58"/>
    </row>
    <row r="10" spans="1:4" x14ac:dyDescent="0.35">
      <c r="A10" s="195" t="s">
        <v>144</v>
      </c>
      <c r="B10" s="59">
        <f>'Human Resource'!E24</f>
        <v>0</v>
      </c>
      <c r="C10" s="59">
        <f>'Human Resource'!I24</f>
        <v>0</v>
      </c>
      <c r="D10" s="59">
        <f>'Human Resource'!M24</f>
        <v>0</v>
      </c>
    </row>
    <row r="11" spans="1:4" x14ac:dyDescent="0.35">
      <c r="A11" s="195" t="s">
        <v>145</v>
      </c>
      <c r="B11" s="59">
        <f>'Mobile Phone+Billing'!D12</f>
        <v>0</v>
      </c>
      <c r="C11" s="59">
        <f>'Mobile Phone+Billing'!G12</f>
        <v>0</v>
      </c>
      <c r="D11" s="59">
        <f>'Mobile Phone+Billing'!J12</f>
        <v>0</v>
      </c>
    </row>
    <row r="12" spans="1:4" x14ac:dyDescent="0.35">
      <c r="A12" s="195" t="s">
        <v>146</v>
      </c>
      <c r="B12" s="59">
        <f>'Library Books'!D11</f>
        <v>0</v>
      </c>
      <c r="C12" s="59">
        <f>'Library Books'!G11</f>
        <v>0</v>
      </c>
      <c r="D12" s="59">
        <f>'Library Books'!J11</f>
        <v>0</v>
      </c>
    </row>
    <row r="13" spans="1:4" x14ac:dyDescent="0.35">
      <c r="A13" s="195" t="s">
        <v>147</v>
      </c>
      <c r="B13" s="59">
        <f>Marketing!B56</f>
        <v>0</v>
      </c>
      <c r="C13" s="59">
        <f>Marketing!H56</f>
        <v>0</v>
      </c>
      <c r="D13" s="59">
        <f>Marketing!N56</f>
        <v>0</v>
      </c>
    </row>
    <row r="14" spans="1:4" x14ac:dyDescent="0.35">
      <c r="A14" s="195" t="s">
        <v>148</v>
      </c>
      <c r="B14" s="59">
        <f>Expenses!B36</f>
        <v>0</v>
      </c>
      <c r="C14" s="59">
        <f>Expenses!C36</f>
        <v>0</v>
      </c>
      <c r="D14" s="59">
        <f>Expenses!D36</f>
        <v>0</v>
      </c>
    </row>
    <row r="15" spans="1:4" ht="18.600000000000001" thickBot="1" x14ac:dyDescent="0.4">
      <c r="A15" s="53"/>
      <c r="B15" s="60"/>
      <c r="C15" s="60"/>
      <c r="D15" s="60"/>
    </row>
    <row r="16" spans="1:4" ht="18.600000000000001" thickBot="1" x14ac:dyDescent="0.4">
      <c r="A16" s="68" t="s">
        <v>153</v>
      </c>
      <c r="B16" s="69">
        <f>B8-B10-B11-B12-B13-B14</f>
        <v>0</v>
      </c>
      <c r="C16" s="69">
        <f t="shared" ref="C16:D16" si="0">C8-C10-C11-C12-C13-C14</f>
        <v>0</v>
      </c>
      <c r="D16" s="69">
        <f t="shared" si="0"/>
        <v>0</v>
      </c>
    </row>
    <row r="17" spans="1:4" x14ac:dyDescent="0.35">
      <c r="A17" s="66"/>
      <c r="B17" s="67"/>
      <c r="C17" s="67"/>
      <c r="D17" s="67"/>
    </row>
    <row r="18" spans="1:4" x14ac:dyDescent="0.35">
      <c r="A18" s="52" t="s">
        <v>149</v>
      </c>
      <c r="B18" s="59"/>
      <c r="C18" s="59"/>
      <c r="D18" s="59"/>
    </row>
    <row r="19" spans="1:4" x14ac:dyDescent="0.35">
      <c r="A19" s="51" t="s">
        <v>150</v>
      </c>
      <c r="B19" s="59"/>
      <c r="C19" s="59"/>
      <c r="D19" s="59"/>
    </row>
    <row r="20" spans="1:4" x14ac:dyDescent="0.35">
      <c r="A20" s="195" t="s">
        <v>151</v>
      </c>
      <c r="B20" s="59">
        <f>'Building &amp; Equipment'!D25</f>
        <v>0</v>
      </c>
      <c r="C20" s="59">
        <f>'Building &amp; Equipment'!G25</f>
        <v>0</v>
      </c>
      <c r="D20" s="59">
        <f>'Building &amp; Equipment'!J25</f>
        <v>0</v>
      </c>
    </row>
    <row r="21" spans="1:4" x14ac:dyDescent="0.35">
      <c r="A21" s="195" t="s">
        <v>242</v>
      </c>
      <c r="B21" s="59">
        <f>'IT Equipment'!F26</f>
        <v>0</v>
      </c>
      <c r="C21" s="59">
        <f>'IT Equipment'!J26</f>
        <v>0</v>
      </c>
      <c r="D21" s="59">
        <f>'IT Equipment'!N26</f>
        <v>0</v>
      </c>
    </row>
    <row r="22" spans="1:4" x14ac:dyDescent="0.35">
      <c r="A22" s="195" t="s">
        <v>243</v>
      </c>
      <c r="B22" s="59">
        <f>'Labs &amp; Studios'!D25</f>
        <v>0</v>
      </c>
      <c r="C22" s="59">
        <f>'Labs &amp; Studios'!G25</f>
        <v>0</v>
      </c>
      <c r="D22" s="59">
        <f>'Labs &amp; Studios'!J25</f>
        <v>0</v>
      </c>
    </row>
    <row r="23" spans="1:4" ht="18.600000000000001" thickBot="1" x14ac:dyDescent="0.4">
      <c r="A23" s="53"/>
      <c r="B23" s="60"/>
      <c r="C23" s="60"/>
      <c r="D23" s="60"/>
    </row>
    <row r="24" spans="1:4" ht="18.600000000000001" thickBot="1" x14ac:dyDescent="0.4">
      <c r="A24" s="68" t="s">
        <v>152</v>
      </c>
      <c r="B24" s="69">
        <f>SUM(B20:B23)</f>
        <v>0</v>
      </c>
      <c r="C24" s="69">
        <f t="shared" ref="C24:D24" si="1">SUM(C20:C23)</f>
        <v>0</v>
      </c>
      <c r="D24" s="69">
        <f t="shared" si="1"/>
        <v>0</v>
      </c>
    </row>
    <row r="25" spans="1:4" ht="18.600000000000001" thickBot="1" x14ac:dyDescent="0.4">
      <c r="A25" s="55"/>
      <c r="B25" s="61"/>
      <c r="C25" s="61"/>
      <c r="D25" s="61"/>
    </row>
    <row r="26" spans="1:4" s="37" customFormat="1" thickBot="1" x14ac:dyDescent="0.35">
      <c r="A26" s="54" t="s">
        <v>154</v>
      </c>
      <c r="B26" s="64">
        <f>B16-B24</f>
        <v>0</v>
      </c>
      <c r="C26" s="64">
        <f t="shared" ref="C26:D26" si="2">C16-C24</f>
        <v>0</v>
      </c>
      <c r="D26" s="64">
        <f t="shared" si="2"/>
        <v>0</v>
      </c>
    </row>
    <row r="27" spans="1:4" ht="18.600000000000001" thickBot="1" x14ac:dyDescent="0.4">
      <c r="A27" s="55"/>
      <c r="B27" s="61"/>
      <c r="C27" s="61"/>
      <c r="D27" s="61"/>
    </row>
    <row r="28" spans="1:4" s="38" customFormat="1" ht="21" thickBot="1" x14ac:dyDescent="0.4">
      <c r="A28" s="44" t="s">
        <v>155</v>
      </c>
      <c r="B28" s="65">
        <f>B26</f>
        <v>0</v>
      </c>
      <c r="C28" s="62">
        <f>C26+B28</f>
        <v>0</v>
      </c>
      <c r="D28" s="65">
        <f>D26+C28</f>
        <v>0</v>
      </c>
    </row>
    <row r="29" spans="1:4" x14ac:dyDescent="0.35">
      <c r="B29" s="39"/>
      <c r="C29" s="39"/>
      <c r="D29" s="39"/>
    </row>
    <row r="30" spans="1:4" x14ac:dyDescent="0.35">
      <c r="B30" s="39"/>
      <c r="C30" s="39"/>
      <c r="D30" s="39"/>
    </row>
    <row r="31" spans="1:4" x14ac:dyDescent="0.35">
      <c r="B31" s="39"/>
      <c r="C31" s="39"/>
      <c r="D31" s="39"/>
    </row>
    <row r="32" spans="1:4" x14ac:dyDescent="0.35">
      <c r="B32" s="39"/>
      <c r="C32" s="39"/>
      <c r="D32" s="39"/>
    </row>
    <row r="33" spans="2:4" x14ac:dyDescent="0.35">
      <c r="B33" s="39"/>
      <c r="C33" s="39"/>
      <c r="D33" s="39"/>
    </row>
    <row r="34" spans="2:4" x14ac:dyDescent="0.35">
      <c r="B34" s="39"/>
      <c r="C34" s="39"/>
      <c r="D34" s="39"/>
    </row>
    <row r="35" spans="2:4" x14ac:dyDescent="0.35">
      <c r="B35" s="39"/>
      <c r="C35" s="39"/>
      <c r="D35" s="39"/>
    </row>
    <row r="36" spans="2:4" x14ac:dyDescent="0.35">
      <c r="B36" s="39"/>
      <c r="C36" s="39"/>
      <c r="D36" s="39"/>
    </row>
    <row r="37" spans="2:4" x14ac:dyDescent="0.35">
      <c r="B37" s="39"/>
      <c r="C37" s="39"/>
      <c r="D37" s="39"/>
    </row>
    <row r="38" spans="2:4" x14ac:dyDescent="0.35">
      <c r="B38" s="39"/>
      <c r="C38" s="39"/>
      <c r="D38" s="39"/>
    </row>
    <row r="39" spans="2:4" x14ac:dyDescent="0.35">
      <c r="B39" s="39"/>
      <c r="C39" s="39"/>
      <c r="D39" s="39"/>
    </row>
    <row r="40" spans="2:4" x14ac:dyDescent="0.35">
      <c r="B40" s="39"/>
      <c r="C40" s="39"/>
      <c r="D40" s="39"/>
    </row>
    <row r="41" spans="2:4" x14ac:dyDescent="0.35">
      <c r="B41" s="39"/>
      <c r="C41" s="39"/>
      <c r="D41" s="39"/>
    </row>
    <row r="42" spans="2:4" x14ac:dyDescent="0.35">
      <c r="B42" s="39"/>
      <c r="C42" s="39"/>
      <c r="D42" s="39"/>
    </row>
    <row r="43" spans="2:4" x14ac:dyDescent="0.35">
      <c r="B43" s="39"/>
      <c r="C43" s="39"/>
      <c r="D43" s="39"/>
    </row>
    <row r="44" spans="2:4" x14ac:dyDescent="0.35">
      <c r="B44" s="39"/>
      <c r="C44" s="39"/>
      <c r="D44" s="39"/>
    </row>
    <row r="45" spans="2:4" x14ac:dyDescent="0.35">
      <c r="B45" s="39"/>
      <c r="C45" s="39"/>
      <c r="D45" s="39"/>
    </row>
    <row r="46" spans="2:4" x14ac:dyDescent="0.35">
      <c r="B46" s="39"/>
      <c r="C46" s="39"/>
      <c r="D46" s="39"/>
    </row>
    <row r="47" spans="2:4" x14ac:dyDescent="0.35">
      <c r="B47" s="39"/>
      <c r="C47" s="39"/>
      <c r="D47" s="39"/>
    </row>
    <row r="48" spans="2:4" x14ac:dyDescent="0.35">
      <c r="B48" s="39"/>
      <c r="C48" s="39"/>
      <c r="D48" s="39"/>
    </row>
    <row r="49" spans="2:4" x14ac:dyDescent="0.35">
      <c r="B49" s="39"/>
      <c r="C49" s="39"/>
      <c r="D49" s="39"/>
    </row>
    <row r="50" spans="2:4" x14ac:dyDescent="0.35">
      <c r="B50" s="39"/>
      <c r="C50" s="39"/>
      <c r="D50" s="39"/>
    </row>
    <row r="51" spans="2:4" x14ac:dyDescent="0.35">
      <c r="B51" s="39"/>
      <c r="C51" s="39"/>
      <c r="D51" s="39"/>
    </row>
    <row r="52" spans="2:4" x14ac:dyDescent="0.35">
      <c r="B52" s="39"/>
      <c r="C52" s="39"/>
      <c r="D52" s="39"/>
    </row>
    <row r="53" spans="2:4" x14ac:dyDescent="0.35">
      <c r="B53" s="39"/>
      <c r="C53" s="39"/>
      <c r="D53" s="39"/>
    </row>
    <row r="54" spans="2:4" x14ac:dyDescent="0.35">
      <c r="B54" s="39"/>
      <c r="C54" s="39"/>
      <c r="D54" s="39"/>
    </row>
    <row r="55" spans="2:4" x14ac:dyDescent="0.35">
      <c r="B55" s="39"/>
      <c r="C55" s="39"/>
      <c r="D55" s="39"/>
    </row>
    <row r="56" spans="2:4" x14ac:dyDescent="0.35">
      <c r="B56" s="39"/>
      <c r="C56" s="39"/>
      <c r="D56" s="39"/>
    </row>
    <row r="57" spans="2:4" x14ac:dyDescent="0.35">
      <c r="B57" s="39"/>
      <c r="C57" s="39"/>
      <c r="D57" s="39"/>
    </row>
    <row r="58" spans="2:4" x14ac:dyDescent="0.35">
      <c r="B58" s="39"/>
      <c r="C58" s="39"/>
      <c r="D58" s="39"/>
    </row>
    <row r="59" spans="2:4" x14ac:dyDescent="0.35">
      <c r="B59" s="39"/>
      <c r="C59" s="39"/>
      <c r="D59" s="39"/>
    </row>
    <row r="60" spans="2:4" x14ac:dyDescent="0.35">
      <c r="B60" s="39"/>
      <c r="C60" s="39"/>
      <c r="D60" s="39"/>
    </row>
    <row r="61" spans="2:4" x14ac:dyDescent="0.35">
      <c r="B61" s="39"/>
      <c r="C61" s="39"/>
      <c r="D61" s="39"/>
    </row>
    <row r="62" spans="2:4" x14ac:dyDescent="0.35">
      <c r="B62" s="39"/>
      <c r="C62" s="39"/>
      <c r="D62" s="39"/>
    </row>
    <row r="63" spans="2:4" x14ac:dyDescent="0.35">
      <c r="B63" s="39"/>
      <c r="C63" s="39"/>
      <c r="D63" s="39"/>
    </row>
    <row r="64" spans="2:4" x14ac:dyDescent="0.35">
      <c r="B64" s="39"/>
      <c r="C64" s="39"/>
      <c r="D64" s="39"/>
    </row>
    <row r="65" spans="2:4" x14ac:dyDescent="0.35">
      <c r="B65" s="39"/>
      <c r="C65" s="39"/>
      <c r="D65" s="39"/>
    </row>
    <row r="66" spans="2:4" x14ac:dyDescent="0.35">
      <c r="B66" s="39"/>
      <c r="C66" s="39"/>
      <c r="D66" s="39"/>
    </row>
    <row r="67" spans="2:4" x14ac:dyDescent="0.35">
      <c r="B67" s="39"/>
      <c r="C67" s="39"/>
      <c r="D67" s="39"/>
    </row>
    <row r="68" spans="2:4" x14ac:dyDescent="0.35">
      <c r="B68" s="39"/>
      <c r="C68" s="39"/>
      <c r="D68" s="39"/>
    </row>
    <row r="69" spans="2:4" x14ac:dyDescent="0.35">
      <c r="B69" s="39"/>
      <c r="C69" s="39"/>
      <c r="D69" s="39"/>
    </row>
    <row r="70" spans="2:4" x14ac:dyDescent="0.35">
      <c r="B70" s="39"/>
      <c r="C70" s="39"/>
      <c r="D70" s="39"/>
    </row>
    <row r="71" spans="2:4" x14ac:dyDescent="0.35">
      <c r="B71" s="39"/>
      <c r="C71" s="39"/>
      <c r="D71" s="39"/>
    </row>
    <row r="72" spans="2:4" x14ac:dyDescent="0.35">
      <c r="B72" s="39"/>
      <c r="C72" s="39"/>
      <c r="D72" s="39"/>
    </row>
    <row r="73" spans="2:4" x14ac:dyDescent="0.35">
      <c r="B73" s="39"/>
      <c r="C73" s="39"/>
      <c r="D73" s="39"/>
    </row>
    <row r="74" spans="2:4" x14ac:dyDescent="0.35">
      <c r="B74" s="39"/>
      <c r="C74" s="39"/>
      <c r="D74" s="39"/>
    </row>
    <row r="75" spans="2:4" x14ac:dyDescent="0.35">
      <c r="B75" s="39"/>
      <c r="C75" s="39"/>
      <c r="D75" s="39"/>
    </row>
    <row r="76" spans="2:4" x14ac:dyDescent="0.35">
      <c r="B76" s="39"/>
      <c r="C76" s="39"/>
      <c r="D76" s="39"/>
    </row>
    <row r="77" spans="2:4" x14ac:dyDescent="0.35">
      <c r="B77" s="39"/>
      <c r="C77" s="39"/>
      <c r="D77" s="39"/>
    </row>
    <row r="78" spans="2:4" x14ac:dyDescent="0.35">
      <c r="B78" s="39"/>
      <c r="C78" s="39"/>
      <c r="D78" s="39"/>
    </row>
    <row r="79" spans="2:4" x14ac:dyDescent="0.35">
      <c r="B79" s="39"/>
      <c r="C79" s="39"/>
      <c r="D79" s="39"/>
    </row>
    <row r="80" spans="2:4" x14ac:dyDescent="0.35">
      <c r="B80" s="39"/>
      <c r="C80" s="39"/>
      <c r="D80" s="39"/>
    </row>
    <row r="81" spans="2:4" x14ac:dyDescent="0.35">
      <c r="B81" s="39"/>
      <c r="C81" s="39"/>
      <c r="D81" s="39"/>
    </row>
    <row r="82" spans="2:4" x14ac:dyDescent="0.35">
      <c r="B82" s="39"/>
      <c r="C82" s="39"/>
      <c r="D82" s="39"/>
    </row>
    <row r="83" spans="2:4" x14ac:dyDescent="0.35">
      <c r="B83" s="39"/>
      <c r="C83" s="39"/>
      <c r="D83" s="39"/>
    </row>
    <row r="84" spans="2:4" x14ac:dyDescent="0.35">
      <c r="B84" s="39"/>
      <c r="C84" s="39"/>
      <c r="D84" s="39"/>
    </row>
    <row r="85" spans="2:4" x14ac:dyDescent="0.35">
      <c r="B85" s="39"/>
      <c r="C85" s="39"/>
      <c r="D85" s="39"/>
    </row>
    <row r="86" spans="2:4" x14ac:dyDescent="0.35">
      <c r="B86" s="39"/>
      <c r="C86" s="39"/>
      <c r="D86" s="39"/>
    </row>
    <row r="87" spans="2:4" x14ac:dyDescent="0.35">
      <c r="B87" s="39"/>
      <c r="C87" s="39"/>
      <c r="D87" s="39"/>
    </row>
  </sheetData>
  <mergeCells count="4">
    <mergeCell ref="A1:D1"/>
    <mergeCell ref="A2:D2"/>
    <mergeCell ref="B3:D3"/>
    <mergeCell ref="B4:D4"/>
  </mergeCells>
  <hyperlinks>
    <hyperlink ref="A8" location="'Revenue Projection'!A1" display="Cash Receipts from Students' Fees" xr:uid="{00000000-0004-0000-1000-000000000000}"/>
    <hyperlink ref="A10" location="'Human Resource'!A1" display="   - Staff Salaries " xr:uid="{00000000-0004-0000-1000-000001000000}"/>
    <hyperlink ref="A11" location="'Mobile Phone+Billing'!A1" display="   - Mobile Phone Bills" xr:uid="{00000000-0004-0000-1000-000002000000}"/>
    <hyperlink ref="A12" location="'Library Books'!A1" display="   - Library Books" xr:uid="{00000000-0004-0000-1000-000003000000}"/>
    <hyperlink ref="A13" location="Marketing!A1" display="   - Marketing" xr:uid="{00000000-0004-0000-1000-000004000000}"/>
    <hyperlink ref="A14" location="Expenses!A1" display="   - General &amp; Admin Expenses" xr:uid="{00000000-0004-0000-1000-000005000000}"/>
    <hyperlink ref="A20" location="'Building &amp; Equipment'!A1" display="   - Building &amp; Equipment" xr:uid="{00000000-0004-0000-1000-000006000000}"/>
    <hyperlink ref="A21" location="'Elec &amp; IT Equipment'!A1" display="   - Electric &amp; IT Equipment" xr:uid="{00000000-0004-0000-1000-000007000000}"/>
    <hyperlink ref="A22" location="'Labs &amp; Studios'!A1" display="   - Labs &amp; Studios" xr:uid="{00000000-0004-0000-1000-000008000000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6"/>
  <sheetViews>
    <sheetView workbookViewId="0">
      <selection activeCell="E8" sqref="E8"/>
    </sheetView>
  </sheetViews>
  <sheetFormatPr defaultRowHeight="13.8" x14ac:dyDescent="0.25"/>
  <cols>
    <col min="1" max="1" width="37.6640625" style="2" bestFit="1" customWidth="1"/>
    <col min="2" max="2" width="23.77734375" style="2" bestFit="1" customWidth="1"/>
    <col min="3" max="3" width="17" style="2" bestFit="1" customWidth="1"/>
    <col min="4" max="4" width="13.5546875" style="2" bestFit="1" customWidth="1"/>
    <col min="5" max="5" width="17" style="2" bestFit="1" customWidth="1"/>
    <col min="6" max="6" width="13.5546875" style="2" bestFit="1" customWidth="1"/>
    <col min="7" max="7" width="17" style="2" bestFit="1" customWidth="1"/>
    <col min="8" max="8" width="13.5546875" style="2" bestFit="1" customWidth="1"/>
    <col min="9" max="9" width="17" style="2" bestFit="1" customWidth="1"/>
    <col min="10" max="16384" width="8.88671875" style="2"/>
  </cols>
  <sheetData>
    <row r="1" spans="1:11" ht="34.799999999999997" x14ac:dyDescent="0.55000000000000004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92"/>
      <c r="K1" s="92"/>
    </row>
    <row r="2" spans="1:11" ht="22.8" x14ac:dyDescent="0.4">
      <c r="A2" s="221" t="s">
        <v>179</v>
      </c>
      <c r="B2" s="221"/>
      <c r="C2" s="221"/>
      <c r="D2" s="221"/>
      <c r="E2" s="221"/>
      <c r="F2" s="221"/>
      <c r="G2" s="221"/>
      <c r="H2" s="221"/>
      <c r="I2" s="221"/>
      <c r="J2" s="93"/>
      <c r="K2" s="93"/>
    </row>
    <row r="3" spans="1:11" ht="22.8" x14ac:dyDescent="0.4">
      <c r="A3" s="196" t="s">
        <v>197</v>
      </c>
      <c r="B3" s="221"/>
      <c r="C3" s="221"/>
      <c r="D3" s="221"/>
      <c r="E3" s="221"/>
      <c r="F3" s="221"/>
      <c r="G3" s="221"/>
      <c r="H3" s="221"/>
      <c r="I3" s="221"/>
      <c r="J3" s="93"/>
      <c r="K3" s="93"/>
    </row>
    <row r="4" spans="1:11" ht="22.8" x14ac:dyDescent="0.4">
      <c r="A4" s="93" t="s">
        <v>178</v>
      </c>
      <c r="B4" s="221"/>
      <c r="C4" s="221"/>
      <c r="D4" s="221"/>
      <c r="E4" s="221"/>
      <c r="F4" s="221"/>
      <c r="G4" s="221"/>
      <c r="H4" s="221"/>
      <c r="I4" s="221"/>
      <c r="J4" s="93"/>
      <c r="K4" s="93"/>
    </row>
    <row r="5" spans="1:11" ht="14.4" thickBot="1" x14ac:dyDescent="0.3"/>
    <row r="6" spans="1:11" ht="20.399999999999999" x14ac:dyDescent="0.35">
      <c r="A6" s="224" t="s">
        <v>178</v>
      </c>
      <c r="B6" s="228" t="s">
        <v>17</v>
      </c>
      <c r="C6" s="226" t="s">
        <v>186</v>
      </c>
      <c r="D6" s="222" t="s">
        <v>14</v>
      </c>
      <c r="E6" s="223"/>
      <c r="F6" s="222" t="s">
        <v>15</v>
      </c>
      <c r="G6" s="223"/>
      <c r="H6" s="222" t="s">
        <v>16</v>
      </c>
      <c r="I6" s="223"/>
    </row>
    <row r="7" spans="1:11" ht="21" thickBot="1" x14ac:dyDescent="0.4">
      <c r="A7" s="225"/>
      <c r="B7" s="229"/>
      <c r="C7" s="227"/>
      <c r="D7" s="78" t="s">
        <v>66</v>
      </c>
      <c r="E7" s="80" t="s">
        <v>52</v>
      </c>
      <c r="F7" s="78" t="s">
        <v>66</v>
      </c>
      <c r="G7" s="80" t="s">
        <v>52</v>
      </c>
      <c r="H7" s="78" t="s">
        <v>66</v>
      </c>
      <c r="I7" s="80" t="s">
        <v>52</v>
      </c>
    </row>
    <row r="8" spans="1:11" ht="16.2" thickBot="1" x14ac:dyDescent="0.35">
      <c r="A8" s="201"/>
      <c r="B8" s="101"/>
      <c r="C8" s="186"/>
      <c r="D8" s="114"/>
      <c r="E8" s="115"/>
      <c r="F8" s="114"/>
      <c r="G8" s="115"/>
      <c r="H8" s="114"/>
      <c r="I8" s="115"/>
      <c r="J8" s="1"/>
    </row>
    <row r="9" spans="1:11" ht="21" customHeight="1" thickBot="1" x14ac:dyDescent="0.45">
      <c r="A9" s="197"/>
      <c r="B9" s="193"/>
      <c r="C9" s="194"/>
      <c r="D9" s="192"/>
      <c r="E9" s="191"/>
      <c r="F9" s="192"/>
      <c r="G9" s="191"/>
      <c r="H9" s="192"/>
      <c r="I9" s="191"/>
      <c r="J9" s="1"/>
    </row>
    <row r="10" spans="1:11" ht="15.6" x14ac:dyDescent="0.3">
      <c r="D10" s="1"/>
      <c r="E10" s="1"/>
      <c r="F10" s="1"/>
      <c r="G10" s="1"/>
      <c r="H10" s="1"/>
      <c r="I10" s="1"/>
      <c r="J10" s="1"/>
    </row>
    <row r="11" spans="1:11" ht="15.6" x14ac:dyDescent="0.3">
      <c r="D11" s="1"/>
      <c r="E11" s="1"/>
      <c r="F11" s="1"/>
      <c r="G11" s="1"/>
      <c r="H11" s="1"/>
      <c r="I11" s="1"/>
      <c r="J11" s="1"/>
    </row>
    <row r="12" spans="1:11" ht="15.6" x14ac:dyDescent="0.3">
      <c r="D12" s="1"/>
      <c r="E12" s="1"/>
      <c r="F12" s="1"/>
      <c r="G12" s="1"/>
      <c r="H12" s="1"/>
      <c r="I12" s="1"/>
      <c r="J12" s="1"/>
    </row>
    <row r="13" spans="1:11" ht="15.6" x14ac:dyDescent="0.3">
      <c r="D13" s="1"/>
      <c r="E13" s="1"/>
      <c r="F13" s="1"/>
      <c r="G13" s="1"/>
      <c r="H13" s="1"/>
      <c r="I13" s="1"/>
      <c r="J13" s="1"/>
    </row>
    <row r="14" spans="1:11" ht="15.6" x14ac:dyDescent="0.3">
      <c r="D14" s="1"/>
      <c r="E14" s="1"/>
      <c r="F14" s="1"/>
      <c r="G14" s="1"/>
      <c r="H14" s="1"/>
      <c r="I14" s="1"/>
      <c r="J14" s="1"/>
    </row>
    <row r="15" spans="1:11" ht="15.6" x14ac:dyDescent="0.3">
      <c r="D15" s="1"/>
      <c r="E15" s="1"/>
      <c r="F15" s="1"/>
      <c r="G15" s="1"/>
      <c r="H15" s="1"/>
      <c r="I15" s="1"/>
      <c r="J15" s="1"/>
    </row>
    <row r="16" spans="1:11" ht="15.6" x14ac:dyDescent="0.3">
      <c r="D16" s="1"/>
      <c r="E16" s="1"/>
      <c r="F16" s="1"/>
      <c r="G16" s="1"/>
      <c r="H16" s="1"/>
      <c r="I16" s="1"/>
      <c r="J16" s="1"/>
    </row>
    <row r="17" spans="4:10" ht="15.6" x14ac:dyDescent="0.3">
      <c r="D17" s="1"/>
      <c r="E17" s="1"/>
      <c r="F17" s="1"/>
      <c r="G17" s="1"/>
      <c r="H17" s="1"/>
      <c r="I17" s="1"/>
      <c r="J17" s="1"/>
    </row>
    <row r="18" spans="4:10" ht="15.6" x14ac:dyDescent="0.3">
      <c r="D18" s="1"/>
      <c r="E18" s="1"/>
      <c r="F18" s="1"/>
      <c r="G18" s="1"/>
      <c r="H18" s="1"/>
      <c r="I18" s="1"/>
      <c r="J18" s="1"/>
    </row>
    <row r="19" spans="4:10" ht="15.6" x14ac:dyDescent="0.3">
      <c r="D19" s="1"/>
      <c r="E19" s="1"/>
      <c r="F19" s="1"/>
      <c r="G19" s="1"/>
      <c r="H19" s="1"/>
      <c r="I19" s="1"/>
      <c r="J19" s="1"/>
    </row>
    <row r="20" spans="4:10" ht="15.6" x14ac:dyDescent="0.3">
      <c r="D20" s="1"/>
      <c r="E20" s="1"/>
      <c r="F20" s="1"/>
      <c r="G20" s="1"/>
      <c r="H20" s="1"/>
      <c r="I20" s="1"/>
      <c r="J20" s="1"/>
    </row>
    <row r="21" spans="4:10" ht="15.6" x14ac:dyDescent="0.3">
      <c r="D21" s="1"/>
      <c r="E21" s="1"/>
      <c r="F21" s="1"/>
      <c r="G21" s="1"/>
      <c r="H21" s="1"/>
      <c r="I21" s="1"/>
      <c r="J21" s="1"/>
    </row>
    <row r="22" spans="4:10" ht="15.6" x14ac:dyDescent="0.3">
      <c r="D22" s="1"/>
      <c r="E22" s="1"/>
      <c r="F22" s="1"/>
      <c r="G22" s="1"/>
      <c r="H22" s="1"/>
      <c r="I22" s="1"/>
      <c r="J22" s="1"/>
    </row>
    <row r="23" spans="4:10" ht="15.6" x14ac:dyDescent="0.3">
      <c r="D23" s="1"/>
      <c r="E23" s="1"/>
      <c r="F23" s="1"/>
      <c r="G23" s="1"/>
      <c r="H23" s="1"/>
      <c r="I23" s="1"/>
      <c r="J23" s="1"/>
    </row>
    <row r="24" spans="4:10" ht="15.6" x14ac:dyDescent="0.3">
      <c r="D24" s="1"/>
      <c r="E24" s="1"/>
      <c r="F24" s="1"/>
      <c r="G24" s="1"/>
      <c r="H24" s="1"/>
      <c r="I24" s="1"/>
      <c r="J24" s="1"/>
    </row>
    <row r="25" spans="4:10" ht="15.6" x14ac:dyDescent="0.3">
      <c r="D25" s="1"/>
      <c r="E25" s="1"/>
      <c r="F25" s="1"/>
      <c r="G25" s="1"/>
      <c r="H25" s="1"/>
      <c r="I25" s="1"/>
      <c r="J25" s="1"/>
    </row>
    <row r="26" spans="4:10" ht="15.6" x14ac:dyDescent="0.3">
      <c r="D26" s="1"/>
      <c r="E26" s="1"/>
      <c r="F26" s="1"/>
      <c r="G26" s="1"/>
      <c r="H26" s="1"/>
      <c r="I26" s="1"/>
      <c r="J26" s="1"/>
    </row>
    <row r="27" spans="4:10" ht="15.6" x14ac:dyDescent="0.3">
      <c r="D27" s="1"/>
      <c r="E27" s="1"/>
      <c r="F27" s="1"/>
      <c r="G27" s="1"/>
      <c r="H27" s="1"/>
      <c r="I27" s="1"/>
      <c r="J27" s="1"/>
    </row>
    <row r="28" spans="4:10" ht="15.6" x14ac:dyDescent="0.3">
      <c r="D28" s="1"/>
      <c r="E28" s="1"/>
      <c r="F28" s="1"/>
      <c r="G28" s="1"/>
      <c r="H28" s="1"/>
      <c r="I28" s="1"/>
      <c r="J28" s="1"/>
    </row>
    <row r="29" spans="4:10" ht="15.6" x14ac:dyDescent="0.3">
      <c r="D29" s="1"/>
      <c r="E29" s="1"/>
      <c r="F29" s="1"/>
      <c r="G29" s="1"/>
      <c r="H29" s="1"/>
      <c r="I29" s="1"/>
      <c r="J29" s="1"/>
    </row>
    <row r="30" spans="4:10" ht="15.6" x14ac:dyDescent="0.3">
      <c r="D30" s="1"/>
      <c r="E30" s="1"/>
      <c r="F30" s="1"/>
      <c r="G30" s="1"/>
      <c r="H30" s="1"/>
      <c r="I30" s="1"/>
      <c r="J30" s="1"/>
    </row>
    <row r="31" spans="4:10" ht="15.6" x14ac:dyDescent="0.3">
      <c r="D31" s="1"/>
      <c r="E31" s="1"/>
      <c r="F31" s="1"/>
      <c r="G31" s="1"/>
      <c r="H31" s="1"/>
      <c r="I31" s="1"/>
      <c r="J31" s="1"/>
    </row>
    <row r="32" spans="4:10" ht="15.6" x14ac:dyDescent="0.3">
      <c r="D32" s="1"/>
      <c r="E32" s="1"/>
      <c r="F32" s="1"/>
      <c r="G32" s="1"/>
      <c r="H32" s="1"/>
      <c r="I32" s="1"/>
      <c r="J32" s="1"/>
    </row>
    <row r="33" spans="4:10" ht="15.6" x14ac:dyDescent="0.3">
      <c r="D33" s="1"/>
      <c r="E33" s="1"/>
      <c r="F33" s="1"/>
      <c r="G33" s="1"/>
      <c r="H33" s="1"/>
      <c r="I33" s="1"/>
      <c r="J33" s="1"/>
    </row>
    <row r="34" spans="4:10" ht="15.6" x14ac:dyDescent="0.3">
      <c r="D34" s="1"/>
      <c r="E34" s="1"/>
      <c r="F34" s="1"/>
      <c r="G34" s="1"/>
      <c r="H34" s="1"/>
      <c r="I34" s="1"/>
      <c r="J34" s="1"/>
    </row>
    <row r="35" spans="4:10" ht="15.6" x14ac:dyDescent="0.3">
      <c r="D35" s="1"/>
      <c r="E35" s="1"/>
      <c r="F35" s="1"/>
      <c r="G35" s="1"/>
      <c r="H35" s="1"/>
      <c r="I35" s="1"/>
      <c r="J35" s="1"/>
    </row>
    <row r="36" spans="4:10" ht="15.6" x14ac:dyDescent="0.3">
      <c r="D36" s="1"/>
      <c r="E36" s="1"/>
      <c r="F36" s="1"/>
      <c r="G36" s="1"/>
      <c r="H36" s="1"/>
      <c r="I36" s="1"/>
      <c r="J36" s="1"/>
    </row>
    <row r="37" spans="4:10" ht="15.6" x14ac:dyDescent="0.3">
      <c r="D37" s="1"/>
      <c r="E37" s="1"/>
      <c r="F37" s="1"/>
      <c r="G37" s="1"/>
      <c r="H37" s="1"/>
      <c r="I37" s="1"/>
      <c r="J37" s="1"/>
    </row>
    <row r="38" spans="4:10" ht="15.6" x14ac:dyDescent="0.3">
      <c r="D38" s="1"/>
      <c r="E38" s="1"/>
      <c r="F38" s="1"/>
      <c r="G38" s="1"/>
      <c r="H38" s="1"/>
      <c r="I38" s="1"/>
      <c r="J38" s="1"/>
    </row>
    <row r="39" spans="4:10" ht="15.6" x14ac:dyDescent="0.3">
      <c r="D39" s="1"/>
      <c r="E39" s="1"/>
      <c r="F39" s="1"/>
      <c r="G39" s="1"/>
      <c r="H39" s="1"/>
      <c r="I39" s="1"/>
      <c r="J39" s="1"/>
    </row>
    <row r="40" spans="4:10" ht="15.6" x14ac:dyDescent="0.3">
      <c r="D40" s="1"/>
      <c r="E40" s="1"/>
      <c r="F40" s="1"/>
      <c r="G40" s="1"/>
      <c r="H40" s="1"/>
      <c r="I40" s="1"/>
      <c r="J40" s="1"/>
    </row>
    <row r="41" spans="4:10" ht="15.6" x14ac:dyDescent="0.3">
      <c r="D41" s="1"/>
      <c r="E41" s="1"/>
      <c r="F41" s="1"/>
      <c r="G41" s="1"/>
      <c r="H41" s="1"/>
      <c r="I41" s="1"/>
      <c r="J41" s="1"/>
    </row>
    <row r="42" spans="4:10" ht="15.6" x14ac:dyDescent="0.3">
      <c r="D42" s="1"/>
      <c r="E42" s="1"/>
      <c r="F42" s="1"/>
      <c r="G42" s="1"/>
      <c r="H42" s="1"/>
      <c r="I42" s="1"/>
      <c r="J42" s="1"/>
    </row>
    <row r="43" spans="4:10" ht="15.6" x14ac:dyDescent="0.3">
      <c r="D43" s="1"/>
      <c r="E43" s="1"/>
      <c r="F43" s="1"/>
      <c r="G43" s="1"/>
      <c r="H43" s="1"/>
      <c r="I43" s="1"/>
      <c r="J43" s="1"/>
    </row>
    <row r="44" spans="4:10" ht="15.6" x14ac:dyDescent="0.3">
      <c r="D44" s="1"/>
      <c r="E44" s="1"/>
      <c r="F44" s="1"/>
      <c r="G44" s="1"/>
      <c r="H44" s="1"/>
      <c r="I44" s="1"/>
      <c r="J44" s="1"/>
    </row>
    <row r="45" spans="4:10" ht="15.6" x14ac:dyDescent="0.3">
      <c r="D45" s="1"/>
      <c r="E45" s="1"/>
      <c r="F45" s="1"/>
      <c r="G45" s="1"/>
      <c r="H45" s="1"/>
      <c r="I45" s="1"/>
      <c r="J45" s="1"/>
    </row>
    <row r="46" spans="4:10" ht="15.6" x14ac:dyDescent="0.3">
      <c r="D46" s="1"/>
      <c r="E46" s="1"/>
      <c r="F46" s="1"/>
      <c r="G46" s="1"/>
      <c r="H46" s="1"/>
      <c r="I46" s="1"/>
      <c r="J46" s="1"/>
    </row>
    <row r="47" spans="4:10" ht="15.6" x14ac:dyDescent="0.3">
      <c r="D47" s="1"/>
      <c r="E47" s="1"/>
      <c r="F47" s="1"/>
      <c r="G47" s="1"/>
      <c r="H47" s="1"/>
      <c r="I47" s="1"/>
      <c r="J47" s="1"/>
    </row>
    <row r="48" spans="4:10" ht="15.6" x14ac:dyDescent="0.3">
      <c r="D48" s="1"/>
      <c r="E48" s="1"/>
      <c r="F48" s="1"/>
      <c r="G48" s="1"/>
      <c r="H48" s="1"/>
      <c r="I48" s="1"/>
      <c r="J48" s="1"/>
    </row>
    <row r="49" spans="4:10" ht="15.6" x14ac:dyDescent="0.3">
      <c r="D49" s="1"/>
      <c r="E49" s="1"/>
      <c r="F49" s="1"/>
      <c r="G49" s="1"/>
      <c r="H49" s="1"/>
      <c r="I49" s="1"/>
      <c r="J49" s="1"/>
    </row>
    <row r="50" spans="4:10" ht="15.6" x14ac:dyDescent="0.3">
      <c r="D50" s="1"/>
      <c r="E50" s="1"/>
      <c r="F50" s="1"/>
      <c r="G50" s="1"/>
      <c r="H50" s="1"/>
      <c r="I50" s="1"/>
      <c r="J50" s="1"/>
    </row>
    <row r="51" spans="4:10" ht="15.6" x14ac:dyDescent="0.3">
      <c r="D51" s="1"/>
      <c r="E51" s="1"/>
      <c r="F51" s="1"/>
      <c r="G51" s="1"/>
      <c r="H51" s="1"/>
      <c r="I51" s="1"/>
      <c r="J51" s="1"/>
    </row>
    <row r="52" spans="4:10" ht="15.6" x14ac:dyDescent="0.3">
      <c r="D52" s="1"/>
      <c r="E52" s="1"/>
      <c r="F52" s="1"/>
      <c r="G52" s="1"/>
      <c r="H52" s="1"/>
      <c r="I52" s="1"/>
      <c r="J52" s="1"/>
    </row>
    <row r="53" spans="4:10" ht="15.6" x14ac:dyDescent="0.3">
      <c r="D53" s="1"/>
      <c r="E53" s="1"/>
      <c r="F53" s="1"/>
      <c r="G53" s="1"/>
      <c r="H53" s="1"/>
      <c r="I53" s="1"/>
      <c r="J53" s="1"/>
    </row>
    <row r="54" spans="4:10" ht="15.6" x14ac:dyDescent="0.3">
      <c r="D54" s="1"/>
      <c r="E54" s="1"/>
      <c r="F54" s="1"/>
      <c r="G54" s="1"/>
      <c r="H54" s="1"/>
      <c r="I54" s="1"/>
      <c r="J54" s="1"/>
    </row>
    <row r="55" spans="4:10" ht="15.6" x14ac:dyDescent="0.3">
      <c r="D55" s="1"/>
      <c r="E55" s="1"/>
      <c r="F55" s="1"/>
      <c r="G55" s="1"/>
      <c r="H55" s="1"/>
      <c r="I55" s="1"/>
      <c r="J55" s="1"/>
    </row>
    <row r="56" spans="4:10" ht="15.6" x14ac:dyDescent="0.3">
      <c r="D56" s="1"/>
      <c r="E56" s="1"/>
      <c r="F56" s="1"/>
      <c r="G56" s="1"/>
      <c r="H56" s="1"/>
      <c r="I56" s="1"/>
      <c r="J56" s="1"/>
    </row>
    <row r="57" spans="4:10" ht="15.6" x14ac:dyDescent="0.3">
      <c r="D57" s="1"/>
      <c r="E57" s="1"/>
      <c r="F57" s="1"/>
      <c r="G57" s="1"/>
      <c r="H57" s="1"/>
      <c r="I57" s="1"/>
      <c r="J57" s="1"/>
    </row>
    <row r="58" spans="4:10" ht="15.6" x14ac:dyDescent="0.3">
      <c r="D58" s="1"/>
      <c r="E58" s="1"/>
      <c r="F58" s="1"/>
      <c r="G58" s="1"/>
      <c r="H58" s="1"/>
      <c r="I58" s="1"/>
      <c r="J58" s="1"/>
    </row>
    <row r="59" spans="4:10" ht="15.6" x14ac:dyDescent="0.3">
      <c r="D59" s="1"/>
      <c r="E59" s="1"/>
      <c r="F59" s="1"/>
      <c r="G59" s="1"/>
      <c r="H59" s="1"/>
      <c r="I59" s="1"/>
      <c r="J59" s="1"/>
    </row>
    <row r="60" spans="4:10" ht="15.6" x14ac:dyDescent="0.3">
      <c r="D60" s="1"/>
      <c r="E60" s="1"/>
      <c r="F60" s="1"/>
      <c r="G60" s="1"/>
      <c r="H60" s="1"/>
      <c r="I60" s="1"/>
      <c r="J60" s="1"/>
    </row>
    <row r="61" spans="4:10" ht="15.6" x14ac:dyDescent="0.3">
      <c r="D61" s="1"/>
      <c r="E61" s="1"/>
      <c r="F61" s="1"/>
      <c r="G61" s="1"/>
      <c r="H61" s="1"/>
      <c r="I61" s="1"/>
      <c r="J61" s="1"/>
    </row>
    <row r="62" spans="4:10" ht="15.6" x14ac:dyDescent="0.3">
      <c r="D62" s="1"/>
      <c r="E62" s="1"/>
      <c r="F62" s="1"/>
      <c r="G62" s="1"/>
      <c r="H62" s="1"/>
      <c r="I62" s="1"/>
      <c r="J62" s="1"/>
    </row>
    <row r="63" spans="4:10" ht="15.6" x14ac:dyDescent="0.3">
      <c r="D63" s="1"/>
      <c r="E63" s="1"/>
      <c r="F63" s="1"/>
      <c r="G63" s="1"/>
      <c r="H63" s="1"/>
      <c r="I63" s="1"/>
      <c r="J63" s="1"/>
    </row>
    <row r="64" spans="4:10" ht="15.6" x14ac:dyDescent="0.3">
      <c r="D64" s="1"/>
      <c r="E64" s="1"/>
      <c r="F64" s="1"/>
      <c r="G64" s="1"/>
      <c r="H64" s="1"/>
      <c r="I64" s="1"/>
      <c r="J64" s="1"/>
    </row>
    <row r="65" spans="4:10" ht="15.6" x14ac:dyDescent="0.3">
      <c r="D65" s="1"/>
      <c r="E65" s="1"/>
      <c r="F65" s="1"/>
      <c r="G65" s="1"/>
      <c r="H65" s="1"/>
      <c r="I65" s="1"/>
      <c r="J65" s="1"/>
    </row>
    <row r="66" spans="4:10" ht="15.6" x14ac:dyDescent="0.3">
      <c r="D66" s="1"/>
      <c r="E66" s="1"/>
      <c r="F66" s="1"/>
      <c r="G66" s="1"/>
      <c r="H66" s="1"/>
      <c r="I66" s="1"/>
      <c r="J66" s="1"/>
    </row>
  </sheetData>
  <mergeCells count="10">
    <mergeCell ref="A1:I1"/>
    <mergeCell ref="A2:I2"/>
    <mergeCell ref="B3:I3"/>
    <mergeCell ref="B4:I4"/>
    <mergeCell ref="D6:E6"/>
    <mergeCell ref="A6:A7"/>
    <mergeCell ref="C6:C7"/>
    <mergeCell ref="F6:G6"/>
    <mergeCell ref="H6:I6"/>
    <mergeCell ref="B6:B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topLeftCell="A9" workbookViewId="0">
      <selection activeCell="E15" sqref="E15"/>
    </sheetView>
  </sheetViews>
  <sheetFormatPr defaultRowHeight="14.4" x14ac:dyDescent="0.3"/>
  <cols>
    <col min="1" max="1" width="29.88671875" bestFit="1" customWidth="1"/>
    <col min="2" max="4" width="11.44140625" bestFit="1" customWidth="1"/>
    <col min="5" max="5" width="13.77734375" customWidth="1"/>
    <col min="6" max="7" width="11.44140625" bestFit="1" customWidth="1"/>
    <col min="8" max="11" width="9.77734375" bestFit="1" customWidth="1"/>
    <col min="12" max="12" width="11.33203125" bestFit="1" customWidth="1"/>
  </cols>
  <sheetData>
    <row r="1" spans="1:12" ht="34.799999999999997" x14ac:dyDescent="0.55000000000000004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2.8" x14ac:dyDescent="0.4">
      <c r="A2" s="221" t="s">
        <v>171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22.8" x14ac:dyDescent="0.4">
      <c r="A3" s="93" t="s">
        <v>196</v>
      </c>
      <c r="B3" s="221">
        <f>'Students'' Intake'!B3:I3</f>
        <v>0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22.8" x14ac:dyDescent="0.4">
      <c r="A4" s="93" t="s">
        <v>178</v>
      </c>
      <c r="B4" s="243">
        <f>'Students'' Intake'!B4:I4</f>
        <v>0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22.8" x14ac:dyDescent="0.4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22.8" x14ac:dyDescent="0.4">
      <c r="A6" s="34"/>
      <c r="B6" s="202" t="s">
        <v>189</v>
      </c>
      <c r="C6" s="202" t="s">
        <v>190</v>
      </c>
      <c r="D6" s="202" t="s">
        <v>191</v>
      </c>
      <c r="E6" s="202" t="s">
        <v>192</v>
      </c>
      <c r="F6" s="202" t="s">
        <v>193</v>
      </c>
      <c r="G6" s="202" t="s">
        <v>194</v>
      </c>
      <c r="H6" s="196"/>
      <c r="I6" s="196"/>
      <c r="J6" s="196"/>
      <c r="K6" s="196"/>
      <c r="L6" s="196"/>
    </row>
    <row r="7" spans="1:12" ht="22.8" x14ac:dyDescent="0.4">
      <c r="A7" s="203" t="s">
        <v>188</v>
      </c>
      <c r="B7" s="204"/>
      <c r="C7" s="204"/>
      <c r="D7" s="204"/>
      <c r="E7" s="204"/>
      <c r="F7" s="204"/>
      <c r="G7" s="204"/>
      <c r="H7" s="196"/>
      <c r="I7" s="196"/>
      <c r="J7" s="196"/>
      <c r="K7" s="196"/>
      <c r="L7" s="196"/>
    </row>
    <row r="9" spans="1:12" ht="16.8" customHeight="1" x14ac:dyDescent="0.3">
      <c r="A9" s="233" t="s">
        <v>187</v>
      </c>
      <c r="B9" s="233"/>
      <c r="C9" s="233"/>
      <c r="D9" s="233"/>
      <c r="E9" s="233"/>
      <c r="F9" s="240" t="s">
        <v>20</v>
      </c>
      <c r="G9" s="241"/>
      <c r="H9" s="241"/>
      <c r="I9" s="241"/>
      <c r="J9" s="241"/>
      <c r="K9" s="242"/>
      <c r="L9" s="174"/>
    </row>
    <row r="10" spans="1:12" ht="81.599999999999994" x14ac:dyDescent="0.3">
      <c r="A10" s="233"/>
      <c r="B10" s="233"/>
      <c r="C10" s="233"/>
      <c r="D10" s="233"/>
      <c r="E10" s="233"/>
      <c r="F10" s="172" t="s">
        <v>181</v>
      </c>
      <c r="G10" s="173" t="s">
        <v>182</v>
      </c>
      <c r="H10" s="172" t="s">
        <v>183</v>
      </c>
      <c r="I10" s="173" t="s">
        <v>180</v>
      </c>
      <c r="J10" s="172" t="s">
        <v>184</v>
      </c>
      <c r="K10" s="173" t="s">
        <v>185</v>
      </c>
      <c r="L10" s="174"/>
    </row>
    <row r="11" spans="1:12" ht="20.399999999999999" x14ac:dyDescent="0.3">
      <c r="A11" s="233"/>
      <c r="B11" s="233"/>
      <c r="C11" s="233"/>
      <c r="D11" s="233"/>
      <c r="E11" s="233"/>
      <c r="F11" s="175">
        <f>F21</f>
        <v>0</v>
      </c>
      <c r="G11" s="175">
        <f t="shared" ref="G11:L11" si="0">G21</f>
        <v>0</v>
      </c>
      <c r="H11" s="175">
        <f t="shared" si="0"/>
        <v>0</v>
      </c>
      <c r="I11" s="175">
        <f t="shared" si="0"/>
        <v>-1</v>
      </c>
      <c r="J11" s="175">
        <f t="shared" si="0"/>
        <v>-1</v>
      </c>
      <c r="K11" s="175">
        <f t="shared" si="0"/>
        <v>-1</v>
      </c>
      <c r="L11" s="175">
        <f t="shared" si="0"/>
        <v>-3</v>
      </c>
    </row>
    <row r="12" spans="1:12" ht="15.6" x14ac:dyDescent="0.3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12" ht="14.4" customHeight="1" x14ac:dyDescent="0.3">
      <c r="A13" s="234" t="s">
        <v>0</v>
      </c>
      <c r="B13" s="235" t="s">
        <v>165</v>
      </c>
      <c r="C13" s="235" t="s">
        <v>21</v>
      </c>
      <c r="D13" s="235"/>
      <c r="E13" s="235" t="s">
        <v>166</v>
      </c>
      <c r="F13" s="244" t="s">
        <v>20</v>
      </c>
      <c r="G13" s="245"/>
      <c r="H13" s="245"/>
      <c r="I13" s="245"/>
      <c r="J13" s="245"/>
      <c r="K13" s="245"/>
      <c r="L13" s="235" t="s">
        <v>22</v>
      </c>
    </row>
    <row r="14" spans="1:12" ht="34.799999999999997" x14ac:dyDescent="0.3">
      <c r="A14" s="234"/>
      <c r="B14" s="235"/>
      <c r="C14" s="236"/>
      <c r="D14" s="236"/>
      <c r="E14" s="235"/>
      <c r="F14" s="176" t="s">
        <v>181</v>
      </c>
      <c r="G14" s="177" t="s">
        <v>182</v>
      </c>
      <c r="H14" s="176" t="s">
        <v>183</v>
      </c>
      <c r="I14" s="177" t="s">
        <v>180</v>
      </c>
      <c r="J14" s="176" t="s">
        <v>184</v>
      </c>
      <c r="K14" s="177" t="s">
        <v>185</v>
      </c>
      <c r="L14" s="235"/>
    </row>
    <row r="15" spans="1:12" ht="15.6" customHeight="1" x14ac:dyDescent="0.3">
      <c r="A15" s="237">
        <v>0</v>
      </c>
      <c r="B15" s="166"/>
      <c r="C15" s="167" t="s">
        <v>244</v>
      </c>
      <c r="D15" s="168" t="s">
        <v>244</v>
      </c>
      <c r="E15" s="169">
        <v>8</v>
      </c>
      <c r="F15" s="170">
        <f>'Students'' Intake'!D8</f>
        <v>0</v>
      </c>
      <c r="G15" s="170">
        <f>F15*(1-B7)</f>
        <v>0</v>
      </c>
      <c r="H15" s="170">
        <f>G15*(1-C7)</f>
        <v>0</v>
      </c>
      <c r="I15" s="170">
        <f>H15-(1-D7)</f>
        <v>-1</v>
      </c>
      <c r="J15" s="170">
        <f>I15*(1-E7)</f>
        <v>-1</v>
      </c>
      <c r="K15" s="170">
        <f>J15*(1-F7)</f>
        <v>-1</v>
      </c>
      <c r="L15" s="171">
        <f t="shared" ref="L15:L21" si="1">SUM(F15:K15)</f>
        <v>-3</v>
      </c>
    </row>
    <row r="16" spans="1:12" ht="15.6" customHeight="1" x14ac:dyDescent="0.3">
      <c r="A16" s="238"/>
      <c r="B16" s="166"/>
      <c r="C16" s="167" t="s">
        <v>244</v>
      </c>
      <c r="D16" s="168" t="s">
        <v>244</v>
      </c>
      <c r="E16" s="169">
        <v>8</v>
      </c>
      <c r="F16" s="164"/>
      <c r="G16" s="170">
        <f>'Students'' Intake'!E8</f>
        <v>0</v>
      </c>
      <c r="H16" s="170">
        <f>G16*(1-B7)</f>
        <v>0</v>
      </c>
      <c r="I16" s="170">
        <f>H16*(1-C7)</f>
        <v>0</v>
      </c>
      <c r="J16" s="170">
        <f>I16*(1-D7)</f>
        <v>0</v>
      </c>
      <c r="K16" s="170">
        <f>J16*(1-E7)</f>
        <v>0</v>
      </c>
      <c r="L16" s="171">
        <f t="shared" si="1"/>
        <v>0</v>
      </c>
    </row>
    <row r="17" spans="1:12" ht="15.6" customHeight="1" x14ac:dyDescent="0.3">
      <c r="A17" s="238"/>
      <c r="B17" s="166"/>
      <c r="C17" s="167" t="s">
        <v>244</v>
      </c>
      <c r="D17" s="168" t="s">
        <v>244</v>
      </c>
      <c r="E17" s="169">
        <v>8</v>
      </c>
      <c r="F17" s="164"/>
      <c r="G17" s="164"/>
      <c r="H17" s="170">
        <f>'Students'' Intake'!F8</f>
        <v>0</v>
      </c>
      <c r="I17" s="170">
        <f>H17*(1-B7)</f>
        <v>0</v>
      </c>
      <c r="J17" s="170">
        <f>I17*(1-C7)</f>
        <v>0</v>
      </c>
      <c r="K17" s="170">
        <f>J17*(1-D7)</f>
        <v>0</v>
      </c>
      <c r="L17" s="171">
        <f t="shared" si="1"/>
        <v>0</v>
      </c>
    </row>
    <row r="18" spans="1:12" ht="15.6" customHeight="1" x14ac:dyDescent="0.3">
      <c r="A18" s="238"/>
      <c r="B18" s="166"/>
      <c r="C18" s="167" t="s">
        <v>244</v>
      </c>
      <c r="D18" s="168" t="s">
        <v>244</v>
      </c>
      <c r="E18" s="169">
        <v>8</v>
      </c>
      <c r="F18" s="164"/>
      <c r="G18" s="164"/>
      <c r="H18" s="164"/>
      <c r="I18" s="170">
        <f>'Students'' Intake'!G8</f>
        <v>0</v>
      </c>
      <c r="J18" s="170">
        <f>I18*(1-C7)</f>
        <v>0</v>
      </c>
      <c r="K18" s="170">
        <f>J18*(1-C7)</f>
        <v>0</v>
      </c>
      <c r="L18" s="171">
        <f t="shared" si="1"/>
        <v>0</v>
      </c>
    </row>
    <row r="19" spans="1:12" ht="15.6" customHeight="1" x14ac:dyDescent="0.3">
      <c r="A19" s="238"/>
      <c r="B19" s="166"/>
      <c r="C19" s="167" t="s">
        <v>244</v>
      </c>
      <c r="D19" s="168" t="s">
        <v>244</v>
      </c>
      <c r="E19" s="169">
        <v>8</v>
      </c>
      <c r="F19" s="164"/>
      <c r="G19" s="164"/>
      <c r="H19" s="164"/>
      <c r="I19" s="164"/>
      <c r="J19" s="170">
        <f>'Students'' Intake'!H8</f>
        <v>0</v>
      </c>
      <c r="K19" s="170">
        <f>J19*(1-B7)</f>
        <v>0</v>
      </c>
      <c r="L19" s="171">
        <f t="shared" si="1"/>
        <v>0</v>
      </c>
    </row>
    <row r="20" spans="1:12" ht="15.6" customHeight="1" x14ac:dyDescent="0.3">
      <c r="A20" s="239"/>
      <c r="B20" s="166"/>
      <c r="C20" s="167" t="s">
        <v>244</v>
      </c>
      <c r="D20" s="168" t="s">
        <v>244</v>
      </c>
      <c r="E20" s="169">
        <v>8</v>
      </c>
      <c r="F20" s="164"/>
      <c r="G20" s="164"/>
      <c r="H20" s="164"/>
      <c r="I20" s="164"/>
      <c r="J20" s="164"/>
      <c r="K20" s="170">
        <f>'Students'' Intake'!I8</f>
        <v>0</v>
      </c>
      <c r="L20" s="171">
        <f t="shared" si="1"/>
        <v>0</v>
      </c>
    </row>
    <row r="21" spans="1:12" s="121" customFormat="1" ht="18" x14ac:dyDescent="0.35">
      <c r="A21" s="230" t="s">
        <v>22</v>
      </c>
      <c r="B21" s="231"/>
      <c r="C21" s="231"/>
      <c r="D21" s="231"/>
      <c r="E21" s="232"/>
      <c r="F21" s="184">
        <f t="shared" ref="F21:K21" si="2">SUM(F15:F20)</f>
        <v>0</v>
      </c>
      <c r="G21" s="184">
        <f t="shared" si="2"/>
        <v>0</v>
      </c>
      <c r="H21" s="184">
        <f t="shared" si="2"/>
        <v>0</v>
      </c>
      <c r="I21" s="184">
        <f t="shared" si="2"/>
        <v>-1</v>
      </c>
      <c r="J21" s="184">
        <f t="shared" si="2"/>
        <v>-1</v>
      </c>
      <c r="K21" s="184">
        <f t="shared" si="2"/>
        <v>-1</v>
      </c>
      <c r="L21" s="184">
        <f t="shared" si="1"/>
        <v>-3</v>
      </c>
    </row>
  </sheetData>
  <mergeCells count="14">
    <mergeCell ref="L13:L14"/>
    <mergeCell ref="F13:K13"/>
    <mergeCell ref="A1:L1"/>
    <mergeCell ref="A2:L2"/>
    <mergeCell ref="F9:K9"/>
    <mergeCell ref="B3:L3"/>
    <mergeCell ref="B4:L4"/>
    <mergeCell ref="A21:E21"/>
    <mergeCell ref="A9:E11"/>
    <mergeCell ref="A13:A14"/>
    <mergeCell ref="B13:B14"/>
    <mergeCell ref="C13:D14"/>
    <mergeCell ref="E13:E14"/>
    <mergeCell ref="A15:A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9"/>
  <sheetViews>
    <sheetView workbookViewId="0">
      <selection activeCell="A10" sqref="A10"/>
    </sheetView>
  </sheetViews>
  <sheetFormatPr defaultRowHeight="15.6" x14ac:dyDescent="0.3"/>
  <cols>
    <col min="1" max="1" width="40.77734375" style="1" customWidth="1"/>
    <col min="2" max="2" width="14.21875" style="1" customWidth="1"/>
    <col min="3" max="3" width="10.21875" style="1" customWidth="1"/>
    <col min="4" max="4" width="13.77734375" style="1" customWidth="1"/>
    <col min="5" max="5" width="10.21875" style="1" customWidth="1"/>
    <col min="6" max="6" width="15.33203125" style="1" customWidth="1"/>
    <col min="7" max="7" width="18" style="1" customWidth="1"/>
    <col min="8" max="8" width="7.5546875" style="1" customWidth="1"/>
    <col min="9" max="9" width="11.33203125" style="1" customWidth="1"/>
    <col min="10" max="10" width="12.21875" style="1" customWidth="1"/>
    <col min="11" max="11" width="9.77734375" style="1" bestFit="1" customWidth="1"/>
    <col min="12" max="12" width="10.33203125" style="1" customWidth="1"/>
    <col min="13" max="13" width="14.6640625" style="1" customWidth="1"/>
    <col min="14" max="14" width="17.44140625" style="1" customWidth="1"/>
    <col min="15" max="15" width="7.44140625" style="1" customWidth="1"/>
    <col min="16" max="16" width="15.44140625" style="1" bestFit="1" customWidth="1"/>
    <col min="17" max="17" width="12.44140625" style="1" customWidth="1"/>
    <col min="18" max="18" width="9.77734375" style="1" bestFit="1" customWidth="1"/>
    <col min="19" max="19" width="9.33203125" style="1" customWidth="1"/>
    <col min="20" max="20" width="14.88671875" style="1" customWidth="1"/>
    <col min="21" max="21" width="16.33203125" style="1" customWidth="1"/>
    <col min="22" max="22" width="8.109375" style="1" customWidth="1"/>
    <col min="23" max="23" width="10.109375" style="1" customWidth="1"/>
    <col min="24" max="24" width="12" style="1" bestFit="1" customWidth="1"/>
    <col min="25" max="25" width="9.77734375" style="1" bestFit="1" customWidth="1"/>
    <col min="26" max="16384" width="8.88671875" style="1"/>
  </cols>
  <sheetData>
    <row r="1" spans="1:28" ht="34.799999999999997" x14ac:dyDescent="0.55000000000000004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8" ht="22.8" x14ac:dyDescent="0.4">
      <c r="A2" s="221" t="s">
        <v>170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</row>
    <row r="3" spans="1:28" ht="22.8" x14ac:dyDescent="0.4">
      <c r="A3" s="93" t="s">
        <v>196</v>
      </c>
      <c r="B3" s="221">
        <f>'Students'' Intake'!B3:I3</f>
        <v>0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8" ht="22.8" x14ac:dyDescent="0.4">
      <c r="A4" s="196" t="s">
        <v>178</v>
      </c>
      <c r="B4" s="243">
        <f>'Students'' Intake'!B4:I4</f>
        <v>0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196"/>
      <c r="N4" s="196"/>
      <c r="O4" s="196"/>
      <c r="P4" s="196"/>
      <c r="Q4" s="196"/>
      <c r="R4" s="196"/>
      <c r="S4" s="196"/>
      <c r="T4" s="196"/>
      <c r="U4" s="196"/>
      <c r="V4" s="199"/>
      <c r="W4" s="196"/>
      <c r="X4" s="199"/>
      <c r="Y4" s="196"/>
    </row>
    <row r="5" spans="1:28" ht="22.8" x14ac:dyDescent="0.4">
      <c r="A5" s="209" t="s">
        <v>203</v>
      </c>
      <c r="B5" s="210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9"/>
      <c r="W5" s="196"/>
      <c r="X5" s="199"/>
      <c r="Y5" s="196"/>
    </row>
    <row r="6" spans="1:28" ht="22.8" x14ac:dyDescent="0.4">
      <c r="A6" s="209" t="s">
        <v>204</v>
      </c>
      <c r="B6" s="210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9"/>
      <c r="W6" s="196"/>
      <c r="X6" s="199"/>
      <c r="Y6" s="196"/>
    </row>
    <row r="7" spans="1:28" ht="16.2" thickBot="1" x14ac:dyDescent="0.35">
      <c r="B7" s="8"/>
    </row>
    <row r="8" spans="1:28" ht="20.399999999999999" x14ac:dyDescent="0.35">
      <c r="A8" s="246" t="s">
        <v>0</v>
      </c>
      <c r="B8" s="226" t="s">
        <v>198</v>
      </c>
      <c r="C8" s="226" t="s">
        <v>24</v>
      </c>
      <c r="D8" s="226" t="s">
        <v>26</v>
      </c>
      <c r="E8" s="222" t="s">
        <v>14</v>
      </c>
      <c r="F8" s="248"/>
      <c r="G8" s="248"/>
      <c r="H8" s="248"/>
      <c r="I8" s="248"/>
      <c r="J8" s="249"/>
      <c r="K8" s="223"/>
      <c r="L8" s="222" t="s">
        <v>15</v>
      </c>
      <c r="M8" s="248"/>
      <c r="N8" s="248"/>
      <c r="O8" s="248"/>
      <c r="P8" s="248"/>
      <c r="Q8" s="249"/>
      <c r="R8" s="223"/>
      <c r="S8" s="222" t="s">
        <v>16</v>
      </c>
      <c r="T8" s="248"/>
      <c r="U8" s="248"/>
      <c r="V8" s="248"/>
      <c r="W8" s="248"/>
      <c r="X8" s="249"/>
      <c r="Y8" s="223"/>
    </row>
    <row r="9" spans="1:28" ht="61.8" thickBot="1" x14ac:dyDescent="0.4">
      <c r="A9" s="247"/>
      <c r="B9" s="227"/>
      <c r="C9" s="227"/>
      <c r="D9" s="227"/>
      <c r="E9" s="189" t="s">
        <v>25</v>
      </c>
      <c r="F9" s="206" t="s">
        <v>27</v>
      </c>
      <c r="G9" s="206" t="s">
        <v>28</v>
      </c>
      <c r="H9" s="205" t="s">
        <v>200</v>
      </c>
      <c r="I9" s="206" t="s">
        <v>23</v>
      </c>
      <c r="J9" s="208" t="s">
        <v>201</v>
      </c>
      <c r="K9" s="211" t="s">
        <v>22</v>
      </c>
      <c r="L9" s="213" t="s">
        <v>205</v>
      </c>
      <c r="M9" s="205" t="s">
        <v>168</v>
      </c>
      <c r="N9" s="205" t="s">
        <v>169</v>
      </c>
      <c r="O9" s="205" t="s">
        <v>200</v>
      </c>
      <c r="P9" s="212" t="s">
        <v>23</v>
      </c>
      <c r="Q9" s="208" t="s">
        <v>199</v>
      </c>
      <c r="R9" s="211" t="s">
        <v>22</v>
      </c>
      <c r="S9" s="213" t="s">
        <v>206</v>
      </c>
      <c r="T9" s="205" t="s">
        <v>168</v>
      </c>
      <c r="U9" s="205" t="s">
        <v>169</v>
      </c>
      <c r="V9" s="205" t="s">
        <v>200</v>
      </c>
      <c r="W9" s="212" t="s">
        <v>23</v>
      </c>
      <c r="X9" s="208" t="s">
        <v>199</v>
      </c>
      <c r="Y9" s="211" t="s">
        <v>22</v>
      </c>
    </row>
    <row r="10" spans="1:28" x14ac:dyDescent="0.3">
      <c r="A10" s="214"/>
      <c r="B10" s="186"/>
      <c r="C10" s="188"/>
      <c r="D10" s="188"/>
      <c r="E10" s="187"/>
      <c r="F10" s="185"/>
      <c r="G10" s="185"/>
      <c r="H10" s="185"/>
      <c r="I10" s="185">
        <f>E10*H10</f>
        <v>0</v>
      </c>
      <c r="J10" s="207"/>
      <c r="K10" s="190">
        <f>F10+G10+J10+(I10*(1-$B$5))</f>
        <v>0</v>
      </c>
      <c r="L10" s="187"/>
      <c r="M10" s="187"/>
      <c r="N10" s="185"/>
      <c r="O10" s="185"/>
      <c r="P10" s="185">
        <f>L10*O10</f>
        <v>0</v>
      </c>
      <c r="Q10" s="207"/>
      <c r="R10" s="190">
        <f>M10+N10+Q10+(P10*(1-$B$5))</f>
        <v>0</v>
      </c>
      <c r="S10" s="187"/>
      <c r="T10" s="185"/>
      <c r="U10" s="185"/>
      <c r="V10" s="185"/>
      <c r="W10" s="185">
        <f>V10*S10</f>
        <v>0</v>
      </c>
      <c r="X10" s="207"/>
      <c r="Y10" s="190">
        <f>T10+U10+X10+(W10*(1-$B$5))</f>
        <v>0</v>
      </c>
      <c r="Z10" s="7"/>
      <c r="AA10" s="7"/>
      <c r="AB10" s="7"/>
    </row>
    <row r="11" spans="1:28" x14ac:dyDescent="0.3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/>
      <c r="AB11" s="7"/>
    </row>
    <row r="12" spans="1:28" x14ac:dyDescent="0.3">
      <c r="A12" s="1" t="s">
        <v>29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/>
      <c r="AB12" s="7"/>
    </row>
    <row r="13" spans="1:28" x14ac:dyDescent="0.3">
      <c r="A13" s="1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7"/>
    </row>
    <row r="14" spans="1:28" x14ac:dyDescent="0.3">
      <c r="A14" s="1" t="s">
        <v>202</v>
      </c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7"/>
      <c r="AB14" s="7"/>
    </row>
    <row r="15" spans="1:28" x14ac:dyDescent="0.3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A15" s="7"/>
      <c r="AB15" s="7"/>
    </row>
    <row r="16" spans="1:28" x14ac:dyDescent="0.3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A16" s="7"/>
      <c r="AB16" s="7"/>
    </row>
    <row r="17" spans="3:28" x14ac:dyDescent="0.3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7"/>
      <c r="AB17" s="7"/>
    </row>
    <row r="18" spans="3:28" x14ac:dyDescent="0.3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7"/>
      <c r="AB18" s="7"/>
    </row>
    <row r="19" spans="3:28" x14ac:dyDescent="0.3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7"/>
      <c r="AB19" s="7"/>
    </row>
    <row r="20" spans="3:28" x14ac:dyDescent="0.3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7"/>
      <c r="AB20" s="7"/>
    </row>
    <row r="21" spans="3:28" x14ac:dyDescent="0.3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  <c r="AA21" s="7"/>
      <c r="AB21" s="7"/>
    </row>
    <row r="22" spans="3:28" x14ac:dyDescent="0.3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  <c r="AA22" s="7"/>
      <c r="AB22" s="7"/>
    </row>
    <row r="23" spans="3:28" x14ac:dyDescent="0.3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  <c r="AA23" s="7"/>
      <c r="AB23" s="7"/>
    </row>
    <row r="24" spans="3:28" x14ac:dyDescent="0.3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  <c r="AA24" s="7"/>
      <c r="AB24" s="7"/>
    </row>
    <row r="25" spans="3:28" x14ac:dyDescent="0.3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  <c r="AA25" s="7"/>
      <c r="AB25" s="7"/>
    </row>
    <row r="26" spans="3:28" x14ac:dyDescent="0.3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  <c r="AA26" s="7"/>
      <c r="AB26" s="7"/>
    </row>
    <row r="27" spans="3:28" x14ac:dyDescent="0.3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  <c r="AA27" s="7"/>
      <c r="AB27" s="7"/>
    </row>
    <row r="28" spans="3:28" x14ac:dyDescent="0.3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  <c r="AA28" s="7"/>
      <c r="AB28" s="7"/>
    </row>
    <row r="29" spans="3:28" x14ac:dyDescent="0.3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  <c r="AA29" s="7"/>
      <c r="AB29" s="7"/>
    </row>
    <row r="30" spans="3:28" x14ac:dyDescent="0.3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  <c r="AA30" s="7"/>
      <c r="AB30" s="7"/>
    </row>
    <row r="31" spans="3:28" x14ac:dyDescent="0.3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  <c r="AA31" s="7"/>
      <c r="AB31" s="7"/>
    </row>
    <row r="32" spans="3:28" x14ac:dyDescent="0.3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  <c r="AA32" s="7"/>
      <c r="AB32" s="7"/>
    </row>
    <row r="33" spans="3:28" x14ac:dyDescent="0.3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A33" s="7"/>
      <c r="AB33" s="7"/>
    </row>
    <row r="34" spans="3:28" x14ac:dyDescent="0.3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  <c r="AA34" s="7"/>
      <c r="AB34" s="7"/>
    </row>
    <row r="35" spans="3:28" x14ac:dyDescent="0.3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  <c r="AA35" s="7"/>
      <c r="AB35" s="7"/>
    </row>
    <row r="36" spans="3:28" x14ac:dyDescent="0.3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  <c r="AA36" s="7"/>
      <c r="AB36" s="7"/>
    </row>
    <row r="37" spans="3:28" x14ac:dyDescent="0.3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  <c r="AA37" s="7"/>
      <c r="AB37" s="7"/>
    </row>
    <row r="38" spans="3:28" x14ac:dyDescent="0.3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  <c r="AA38" s="7"/>
      <c r="AB38" s="7"/>
    </row>
    <row r="39" spans="3:28" x14ac:dyDescent="0.3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  <c r="AA39" s="7"/>
      <c r="AB39" s="7"/>
    </row>
    <row r="40" spans="3:28" x14ac:dyDescent="0.3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  <c r="AA40" s="7"/>
      <c r="AB40" s="7"/>
    </row>
    <row r="41" spans="3:28" x14ac:dyDescent="0.3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  <c r="AA41" s="7"/>
      <c r="AB41" s="7"/>
    </row>
    <row r="42" spans="3:28" x14ac:dyDescent="0.3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  <c r="AA42" s="7"/>
      <c r="AB42" s="7"/>
    </row>
    <row r="43" spans="3:28" x14ac:dyDescent="0.3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  <c r="AA43" s="7"/>
      <c r="AB43" s="7"/>
    </row>
    <row r="44" spans="3:28" x14ac:dyDescent="0.3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  <c r="AA44" s="7"/>
      <c r="AB44" s="7"/>
    </row>
    <row r="45" spans="3:28" x14ac:dyDescent="0.3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  <c r="AA45" s="7"/>
      <c r="AB45" s="7"/>
    </row>
    <row r="46" spans="3:28" x14ac:dyDescent="0.3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  <c r="AA46" s="7"/>
      <c r="AB46" s="7"/>
    </row>
    <row r="47" spans="3:28" x14ac:dyDescent="0.3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3:28" x14ac:dyDescent="0.3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3:25" x14ac:dyDescent="0.3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</sheetData>
  <mergeCells count="11">
    <mergeCell ref="A1:Y1"/>
    <mergeCell ref="A2:Y2"/>
    <mergeCell ref="B8:B9"/>
    <mergeCell ref="E8:K8"/>
    <mergeCell ref="L8:R8"/>
    <mergeCell ref="S8:Y8"/>
    <mergeCell ref="B3:L3"/>
    <mergeCell ref="B4:L4"/>
    <mergeCell ref="A8:A9"/>
    <mergeCell ref="C8:C9"/>
    <mergeCell ref="D8:D9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2"/>
  <sheetViews>
    <sheetView workbookViewId="0">
      <selection activeCell="G12" sqref="G12"/>
    </sheetView>
  </sheetViews>
  <sheetFormatPr defaultRowHeight="14.4" x14ac:dyDescent="0.3"/>
  <cols>
    <col min="1" max="1" width="26.88671875" customWidth="1"/>
    <col min="2" max="2" width="10.77734375" customWidth="1"/>
    <col min="3" max="3" width="9.109375" bestFit="1" customWidth="1"/>
    <col min="4" max="4" width="5.44140625" bestFit="1" customWidth="1"/>
    <col min="5" max="5" width="14.33203125" customWidth="1"/>
    <col min="6" max="6" width="2" customWidth="1"/>
    <col min="7" max="7" width="17" bestFit="1" customWidth="1"/>
    <col min="8" max="8" width="20.21875" customWidth="1"/>
    <col min="9" max="9" width="18.6640625" bestFit="1" customWidth="1"/>
    <col min="10" max="10" width="20.5546875" customWidth="1"/>
    <col min="11" max="11" width="18.77734375" bestFit="1" customWidth="1"/>
    <col min="12" max="12" width="21" customWidth="1"/>
    <col min="13" max="13" width="21" bestFit="1" customWidth="1"/>
  </cols>
  <sheetData>
    <row r="1" spans="1:31" ht="34.799999999999997" x14ac:dyDescent="0.55000000000000004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1" ht="22.8" x14ac:dyDescent="0.4">
      <c r="A2" s="221" t="s">
        <v>167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22.8" x14ac:dyDescent="0.4">
      <c r="A3" s="93" t="s">
        <v>196</v>
      </c>
      <c r="B3" s="221">
        <f>'Students'' Intake'!B3:I3</f>
        <v>0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22.8" x14ac:dyDescent="0.4">
      <c r="A4" s="199" t="s">
        <v>178</v>
      </c>
      <c r="B4" s="243">
        <f>'Students'' Intake'!B4:I4</f>
        <v>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ht="15" thickBot="1" x14ac:dyDescent="0.35"/>
    <row r="6" spans="1:31" ht="19.2" customHeight="1" x14ac:dyDescent="0.3">
      <c r="A6" s="253" t="s">
        <v>19</v>
      </c>
      <c r="B6" s="254"/>
      <c r="C6" s="254"/>
      <c r="D6" s="254"/>
      <c r="E6" s="254"/>
      <c r="F6" s="178"/>
      <c r="G6" s="259" t="s">
        <v>20</v>
      </c>
      <c r="H6" s="260"/>
      <c r="I6" s="260"/>
      <c r="J6" s="260"/>
      <c r="K6" s="260"/>
      <c r="L6" s="260"/>
      <c r="M6" s="261"/>
      <c r="N6" s="1"/>
      <c r="O6" s="1"/>
    </row>
    <row r="7" spans="1:31" ht="21" x14ac:dyDescent="0.3">
      <c r="A7" s="255"/>
      <c r="B7" s="233"/>
      <c r="C7" s="233"/>
      <c r="D7" s="233"/>
      <c r="E7" s="233"/>
      <c r="F7" s="179"/>
      <c r="G7" s="172" t="s">
        <v>181</v>
      </c>
      <c r="H7" s="173" t="s">
        <v>182</v>
      </c>
      <c r="I7" s="172" t="s">
        <v>183</v>
      </c>
      <c r="J7" s="173" t="s">
        <v>180</v>
      </c>
      <c r="K7" s="172" t="s">
        <v>184</v>
      </c>
      <c r="L7" s="173" t="s">
        <v>185</v>
      </c>
      <c r="M7" s="180"/>
      <c r="N7" s="1"/>
      <c r="O7" s="1"/>
    </row>
    <row r="8" spans="1:31" ht="21.6" thickBot="1" x14ac:dyDescent="0.35">
      <c r="A8" s="256"/>
      <c r="B8" s="257"/>
      <c r="C8" s="257"/>
      <c r="D8" s="257"/>
      <c r="E8" s="257"/>
      <c r="F8" s="181"/>
      <c r="G8" s="182">
        <f>G18</f>
        <v>0</v>
      </c>
      <c r="H8" s="182">
        <f t="shared" ref="H8:M8" si="0">H18</f>
        <v>0</v>
      </c>
      <c r="I8" s="182">
        <f t="shared" si="0"/>
        <v>0</v>
      </c>
      <c r="J8" s="182">
        <f t="shared" si="0"/>
        <v>0</v>
      </c>
      <c r="K8" s="182">
        <f t="shared" si="0"/>
        <v>0</v>
      </c>
      <c r="L8" s="182">
        <f t="shared" si="0"/>
        <v>0</v>
      </c>
      <c r="M8" s="182">
        <f t="shared" si="0"/>
        <v>0</v>
      </c>
      <c r="N8" s="1"/>
      <c r="O8" s="1"/>
    </row>
    <row r="9" spans="1:31" ht="15.6" x14ac:dyDescent="0.3">
      <c r="A9" s="165"/>
      <c r="B9" s="165"/>
      <c r="C9" s="165"/>
      <c r="D9" s="165"/>
      <c r="E9" s="165"/>
      <c r="F9" s="163"/>
      <c r="G9" s="165"/>
      <c r="H9" s="165"/>
      <c r="I9" s="165"/>
      <c r="J9" s="165"/>
      <c r="K9" s="165"/>
      <c r="L9" s="165"/>
      <c r="M9" s="165"/>
      <c r="N9" s="1"/>
      <c r="O9" s="1"/>
    </row>
    <row r="10" spans="1:31" ht="17.399999999999999" x14ac:dyDescent="0.3">
      <c r="A10" s="234" t="s">
        <v>0</v>
      </c>
      <c r="B10" s="235" t="s">
        <v>165</v>
      </c>
      <c r="C10" s="235" t="s">
        <v>21</v>
      </c>
      <c r="D10" s="235"/>
      <c r="E10" s="235" t="s">
        <v>166</v>
      </c>
      <c r="F10" s="258"/>
      <c r="G10" s="244" t="s">
        <v>20</v>
      </c>
      <c r="H10" s="245"/>
      <c r="I10" s="245"/>
      <c r="J10" s="245"/>
      <c r="K10" s="245"/>
      <c r="L10" s="245"/>
      <c r="M10" s="236" t="s">
        <v>22</v>
      </c>
      <c r="N10" s="1"/>
      <c r="O10" s="1"/>
    </row>
    <row r="11" spans="1:31" ht="39" customHeight="1" x14ac:dyDescent="0.3">
      <c r="A11" s="234"/>
      <c r="B11" s="235"/>
      <c r="C11" s="236"/>
      <c r="D11" s="236"/>
      <c r="E11" s="235"/>
      <c r="F11" s="258"/>
      <c r="G11" s="176" t="s">
        <v>1</v>
      </c>
      <c r="H11" s="177" t="s">
        <v>2</v>
      </c>
      <c r="I11" s="176" t="s">
        <v>3</v>
      </c>
      <c r="J11" s="177" t="s">
        <v>4</v>
      </c>
      <c r="K11" s="176" t="s">
        <v>5</v>
      </c>
      <c r="L11" s="177" t="s">
        <v>6</v>
      </c>
      <c r="M11" s="262"/>
      <c r="N11" s="1"/>
      <c r="O11" s="1"/>
    </row>
    <row r="12" spans="1:31" ht="15.6" customHeight="1" x14ac:dyDescent="0.3">
      <c r="A12" s="250">
        <f>B4</f>
        <v>0</v>
      </c>
      <c r="B12" s="166">
        <v>4</v>
      </c>
      <c r="C12" s="167" t="s">
        <v>244</v>
      </c>
      <c r="D12" s="164" t="s">
        <v>244</v>
      </c>
      <c r="E12" s="169">
        <v>8</v>
      </c>
      <c r="F12" s="163"/>
      <c r="G12" s="170">
        <f>'Semesterwise Registration'!F15*'Fee Structure'!K10</f>
        <v>0</v>
      </c>
      <c r="H12" s="170">
        <f>'Semesterwise Registration'!G15*('Fee Structure'!K10-'Fee Structure'!F10)</f>
        <v>0</v>
      </c>
      <c r="I12" s="170">
        <f>'Semesterwise Registration'!H15*('Fee Structure'!K10-'Fee Structure'!F10)</f>
        <v>0</v>
      </c>
      <c r="J12" s="170">
        <f>'Semesterwise Registration'!I15*('Fee Structure'!K10-'Fee Structure'!F10)</f>
        <v>0</v>
      </c>
      <c r="K12" s="170">
        <f>'Semesterwise Registration'!J15*('Fee Structure'!K10-'Fee Structure'!F10)</f>
        <v>0</v>
      </c>
      <c r="L12" s="170">
        <f>'Semesterwise Registration'!K15*('Fee Structure'!K10-'Fee Structure'!F10)</f>
        <v>0</v>
      </c>
      <c r="M12" s="171">
        <f t="shared" ref="M12:M18" si="1">SUM(G12:L12)</f>
        <v>0</v>
      </c>
      <c r="N12" s="1"/>
      <c r="O12" s="1"/>
    </row>
    <row r="13" spans="1:31" ht="15.6" customHeight="1" x14ac:dyDescent="0.3">
      <c r="A13" s="251"/>
      <c r="B13" s="166">
        <v>4</v>
      </c>
      <c r="C13" s="167" t="s">
        <v>244</v>
      </c>
      <c r="D13" s="164" t="s">
        <v>244</v>
      </c>
      <c r="E13" s="169">
        <v>8</v>
      </c>
      <c r="F13" s="163"/>
      <c r="G13" s="164"/>
      <c r="H13" s="170">
        <f>'Semesterwise Registration'!G16*'Fee Structure'!K10</f>
        <v>0</v>
      </c>
      <c r="I13" s="170">
        <f>'Semesterwise Registration'!H16*('Fee Structure'!K10-'Fee Structure'!F10)</f>
        <v>0</v>
      </c>
      <c r="J13" s="170">
        <f>'Semesterwise Registration'!I16*('Fee Structure'!K10-'Fee Structure'!F10)</f>
        <v>0</v>
      </c>
      <c r="K13" s="170">
        <f>'Semesterwise Registration'!J16*('Fee Structure'!K10-'Fee Structure'!F10)</f>
        <v>0</v>
      </c>
      <c r="L13" s="170">
        <f>'Semesterwise Registration'!K16*('Fee Structure'!K10-'Fee Structure'!F10)</f>
        <v>0</v>
      </c>
      <c r="M13" s="171">
        <f t="shared" si="1"/>
        <v>0</v>
      </c>
      <c r="N13" s="1"/>
      <c r="O13" s="1"/>
    </row>
    <row r="14" spans="1:31" ht="15.6" customHeight="1" x14ac:dyDescent="0.3">
      <c r="A14" s="251"/>
      <c r="B14" s="166">
        <f t="shared" ref="B14:B17" si="2">B13</f>
        <v>4</v>
      </c>
      <c r="C14" s="167" t="s">
        <v>244</v>
      </c>
      <c r="D14" s="164" t="s">
        <v>244</v>
      </c>
      <c r="E14" s="169">
        <v>8</v>
      </c>
      <c r="F14" s="163"/>
      <c r="G14" s="164"/>
      <c r="H14" s="164"/>
      <c r="I14" s="170">
        <f>'Semesterwise Registration'!H17*'Fee Structure'!R10</f>
        <v>0</v>
      </c>
      <c r="J14" s="170">
        <f>'Semesterwise Registration'!I17*('Fee Structure'!R10-'Fee Structure'!M10)</f>
        <v>0</v>
      </c>
      <c r="K14" s="170">
        <f>'Semesterwise Registration'!J17*('Fee Structure'!R10-'Fee Structure'!M10)</f>
        <v>0</v>
      </c>
      <c r="L14" s="170">
        <f>'Semesterwise Registration'!K17*('Fee Structure'!R10-'Fee Structure'!M10)</f>
        <v>0</v>
      </c>
      <c r="M14" s="171">
        <f t="shared" si="1"/>
        <v>0</v>
      </c>
      <c r="N14" s="1"/>
      <c r="O14" s="1"/>
    </row>
    <row r="15" spans="1:31" ht="15.6" customHeight="1" x14ac:dyDescent="0.3">
      <c r="A15" s="251"/>
      <c r="B15" s="166">
        <f t="shared" si="2"/>
        <v>4</v>
      </c>
      <c r="C15" s="167" t="s">
        <v>244</v>
      </c>
      <c r="D15" s="164" t="s">
        <v>244</v>
      </c>
      <c r="E15" s="169">
        <v>8</v>
      </c>
      <c r="F15" s="163"/>
      <c r="G15" s="164"/>
      <c r="H15" s="164"/>
      <c r="I15" s="164"/>
      <c r="J15" s="170">
        <f>'Semesterwise Registration'!I18*'Fee Structure'!R10</f>
        <v>0</v>
      </c>
      <c r="K15" s="170">
        <f>'Semesterwise Registration'!J18*('Fee Structure'!R10-'Fee Structure'!M10)</f>
        <v>0</v>
      </c>
      <c r="L15" s="170">
        <f>'Semesterwise Registration'!K18*('Fee Structure'!R10-'Fee Structure'!M10)</f>
        <v>0</v>
      </c>
      <c r="M15" s="171">
        <f t="shared" si="1"/>
        <v>0</v>
      </c>
      <c r="N15" s="1"/>
      <c r="O15" s="1"/>
    </row>
    <row r="16" spans="1:31" ht="15.6" customHeight="1" x14ac:dyDescent="0.3">
      <c r="A16" s="251"/>
      <c r="B16" s="166">
        <f t="shared" si="2"/>
        <v>4</v>
      </c>
      <c r="C16" s="167" t="s">
        <v>244</v>
      </c>
      <c r="D16" s="164" t="s">
        <v>244</v>
      </c>
      <c r="E16" s="169">
        <v>8</v>
      </c>
      <c r="F16" s="163"/>
      <c r="G16" s="164"/>
      <c r="H16" s="164"/>
      <c r="I16" s="164"/>
      <c r="J16" s="164"/>
      <c r="K16" s="170">
        <f>'Semesterwise Registration'!J19*'Fee Structure'!Y10</f>
        <v>0</v>
      </c>
      <c r="L16" s="170">
        <f>'Semesterwise Registration'!K19*('Fee Structure'!Y10-'Fee Structure'!T10)</f>
        <v>0</v>
      </c>
      <c r="M16" s="171">
        <f t="shared" si="1"/>
        <v>0</v>
      </c>
      <c r="N16" s="1"/>
      <c r="O16" s="1"/>
    </row>
    <row r="17" spans="1:15" ht="15.6" customHeight="1" x14ac:dyDescent="0.3">
      <c r="A17" s="252"/>
      <c r="B17" s="166">
        <f t="shared" si="2"/>
        <v>4</v>
      </c>
      <c r="C17" s="167" t="s">
        <v>244</v>
      </c>
      <c r="D17" s="164" t="s">
        <v>244</v>
      </c>
      <c r="E17" s="169">
        <v>8</v>
      </c>
      <c r="F17" s="163"/>
      <c r="G17" s="164"/>
      <c r="H17" s="164"/>
      <c r="I17" s="164"/>
      <c r="J17" s="164"/>
      <c r="K17" s="164"/>
      <c r="L17" s="170">
        <f>'Semesterwise Registration'!K20*'Fee Structure'!Y10</f>
        <v>0</v>
      </c>
      <c r="M17" s="171">
        <f t="shared" si="1"/>
        <v>0</v>
      </c>
      <c r="N17" s="1"/>
      <c r="O17" s="1"/>
    </row>
    <row r="18" spans="1:15" ht="18" x14ac:dyDescent="0.3">
      <c r="A18" s="230" t="s">
        <v>22</v>
      </c>
      <c r="B18" s="231"/>
      <c r="C18" s="231"/>
      <c r="D18" s="231"/>
      <c r="E18" s="232"/>
      <c r="F18" s="183"/>
      <c r="G18" s="184">
        <f>SUM(G12:G17)</f>
        <v>0</v>
      </c>
      <c r="H18" s="184">
        <f t="shared" ref="H18:L18" si="3">SUM(H12:H17)</f>
        <v>0</v>
      </c>
      <c r="I18" s="184">
        <f t="shared" si="3"/>
        <v>0</v>
      </c>
      <c r="J18" s="184">
        <f t="shared" si="3"/>
        <v>0</v>
      </c>
      <c r="K18" s="184">
        <f t="shared" si="3"/>
        <v>0</v>
      </c>
      <c r="L18" s="184">
        <f t="shared" si="3"/>
        <v>0</v>
      </c>
      <c r="M18" s="184">
        <f t="shared" si="1"/>
        <v>0</v>
      </c>
      <c r="N18" s="1"/>
      <c r="O18" s="1"/>
    </row>
    <row r="19" spans="1:15" ht="15.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mergeCells count="15">
    <mergeCell ref="A18:E18"/>
    <mergeCell ref="A1:M1"/>
    <mergeCell ref="A2:M2"/>
    <mergeCell ref="A12:A17"/>
    <mergeCell ref="B3:M3"/>
    <mergeCell ref="B4:M4"/>
    <mergeCell ref="A6:E8"/>
    <mergeCell ref="A10:A11"/>
    <mergeCell ref="B10:B11"/>
    <mergeCell ref="C10:D11"/>
    <mergeCell ref="E10:E11"/>
    <mergeCell ref="F10:F11"/>
    <mergeCell ref="G10:L10"/>
    <mergeCell ref="G6:M6"/>
    <mergeCell ref="M10:M11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4"/>
  <sheetViews>
    <sheetView workbookViewId="0">
      <pane xSplit="1" ySplit="7" topLeftCell="B16" activePane="bottomRight" state="frozen"/>
      <selection pane="topRight" activeCell="B1" sqref="B1"/>
      <selection pane="bottomLeft" activeCell="A7" sqref="A7"/>
      <selection pane="bottomRight" activeCell="B29" sqref="B29"/>
    </sheetView>
  </sheetViews>
  <sheetFormatPr defaultRowHeight="15.6" x14ac:dyDescent="0.3"/>
  <cols>
    <col min="1" max="1" width="40.88671875" style="1" bestFit="1" customWidth="1"/>
    <col min="2" max="2" width="18.77734375" style="1" bestFit="1" customWidth="1"/>
    <col min="3" max="3" width="8.5546875" style="1" bestFit="1" customWidth="1"/>
    <col min="4" max="5" width="16.77734375" style="1" bestFit="1" customWidth="1"/>
    <col min="6" max="6" width="18.77734375" style="1" bestFit="1" customWidth="1"/>
    <col min="7" max="7" width="6" style="1" bestFit="1" customWidth="1"/>
    <col min="8" max="8" width="16.44140625" style="1" bestFit="1" customWidth="1"/>
    <col min="9" max="9" width="15.33203125" style="1" bestFit="1" customWidth="1"/>
    <col min="10" max="10" width="18.77734375" style="1" bestFit="1" customWidth="1"/>
    <col min="11" max="11" width="6" style="1" bestFit="1" customWidth="1"/>
    <col min="12" max="12" width="16.44140625" style="1" bestFit="1" customWidth="1"/>
    <col min="13" max="13" width="11.6640625" style="1" bestFit="1" customWidth="1"/>
    <col min="14" max="16384" width="8.88671875" style="1"/>
  </cols>
  <sheetData>
    <row r="1" spans="1:13" ht="34.799999999999997" x14ac:dyDescent="0.55000000000000004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22.8" x14ac:dyDescent="0.4">
      <c r="A2" s="221" t="s">
        <v>164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22.8" x14ac:dyDescent="0.4">
      <c r="A3" s="93" t="s">
        <v>196</v>
      </c>
      <c r="B3" s="221">
        <f>'Students'' Intake'!B3:I3</f>
        <v>0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22.8" x14ac:dyDescent="0.4">
      <c r="A4" s="218" t="s">
        <v>178</v>
      </c>
      <c r="B4" s="243">
        <f>'Students'' Intake'!B4:I4</f>
        <v>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1:13" ht="16.2" thickBot="1" x14ac:dyDescent="0.35"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3" ht="20.399999999999999" customHeight="1" x14ac:dyDescent="0.35">
      <c r="A6" s="265" t="s">
        <v>42</v>
      </c>
      <c r="B6" s="263" t="s">
        <v>14</v>
      </c>
      <c r="C6" s="263"/>
      <c r="D6" s="263"/>
      <c r="E6" s="264"/>
      <c r="F6" s="224" t="s">
        <v>15</v>
      </c>
      <c r="G6" s="224"/>
      <c r="H6" s="224"/>
      <c r="I6" s="246"/>
      <c r="J6" s="263" t="s">
        <v>16</v>
      </c>
      <c r="K6" s="263"/>
      <c r="L6" s="263"/>
      <c r="M6" s="264"/>
    </row>
    <row r="7" spans="1:13" ht="42.6" customHeight="1" thickBot="1" x14ac:dyDescent="0.4">
      <c r="A7" s="266"/>
      <c r="B7" s="213" t="s">
        <v>214</v>
      </c>
      <c r="C7" s="79" t="s">
        <v>36</v>
      </c>
      <c r="D7" s="205" t="s">
        <v>213</v>
      </c>
      <c r="E7" s="215" t="s">
        <v>212</v>
      </c>
      <c r="F7" s="213" t="s">
        <v>214</v>
      </c>
      <c r="G7" s="79" t="s">
        <v>36</v>
      </c>
      <c r="H7" s="79" t="s">
        <v>37</v>
      </c>
      <c r="I7" s="80" t="s">
        <v>41</v>
      </c>
      <c r="J7" s="213" t="s">
        <v>214</v>
      </c>
      <c r="K7" s="79" t="s">
        <v>36</v>
      </c>
      <c r="L7" s="79" t="s">
        <v>37</v>
      </c>
      <c r="M7" s="80" t="s">
        <v>41</v>
      </c>
    </row>
    <row r="8" spans="1:13" x14ac:dyDescent="0.3">
      <c r="A8" s="160" t="s">
        <v>207</v>
      </c>
      <c r="B8" s="158"/>
      <c r="C8" s="157"/>
      <c r="D8" s="157"/>
      <c r="E8" s="102">
        <f>D8*C8*12</f>
        <v>0</v>
      </c>
      <c r="F8" s="158"/>
      <c r="G8" s="157"/>
      <c r="H8" s="42"/>
      <c r="I8" s="102">
        <f t="shared" ref="I8:I9" si="0">H8*G8*12</f>
        <v>0</v>
      </c>
      <c r="J8" s="158"/>
      <c r="K8" s="157"/>
      <c r="L8" s="77"/>
      <c r="M8" s="102">
        <f t="shared" ref="M8:M9" si="1">L8*K8*12</f>
        <v>0</v>
      </c>
    </row>
    <row r="9" spans="1:13" x14ac:dyDescent="0.3">
      <c r="A9" s="161" t="s">
        <v>38</v>
      </c>
      <c r="B9" s="159"/>
      <c r="C9" s="32"/>
      <c r="D9" s="32"/>
      <c r="E9" s="103">
        <f t="shared" ref="E9" si="2">D9*C9*12</f>
        <v>0</v>
      </c>
      <c r="F9" s="159"/>
      <c r="G9" s="32"/>
      <c r="H9" s="12"/>
      <c r="I9" s="103">
        <f t="shared" si="0"/>
        <v>0</v>
      </c>
      <c r="J9" s="159"/>
      <c r="K9" s="32"/>
      <c r="L9" s="13"/>
      <c r="M9" s="103">
        <f t="shared" si="1"/>
        <v>0</v>
      </c>
    </row>
    <row r="10" spans="1:13" x14ac:dyDescent="0.3">
      <c r="A10" s="217" t="s">
        <v>215</v>
      </c>
      <c r="B10" s="159"/>
      <c r="C10" s="32"/>
      <c r="D10" s="32"/>
      <c r="E10" s="103"/>
      <c r="F10" s="159"/>
      <c r="G10" s="32"/>
      <c r="H10" s="12"/>
      <c r="I10" s="103"/>
      <c r="J10" s="159"/>
      <c r="K10" s="32"/>
      <c r="L10" s="13"/>
      <c r="M10" s="103"/>
    </row>
    <row r="11" spans="1:13" x14ac:dyDescent="0.3">
      <c r="A11" s="46" t="s">
        <v>40</v>
      </c>
      <c r="B11" s="15"/>
      <c r="C11" s="12"/>
      <c r="D11" s="13"/>
      <c r="E11" s="103">
        <f t="shared" ref="E11:E23" si="3">D11*C11*12</f>
        <v>0</v>
      </c>
      <c r="F11" s="15"/>
      <c r="G11" s="12"/>
      <c r="H11" s="12"/>
      <c r="I11" s="103">
        <f t="shared" ref="I11:I23" si="4">H11*G11*12</f>
        <v>0</v>
      </c>
      <c r="J11" s="15"/>
      <c r="K11" s="12"/>
      <c r="L11" s="13"/>
      <c r="M11" s="103">
        <f t="shared" ref="M11:M23" si="5">L11*K11*12</f>
        <v>0</v>
      </c>
    </row>
    <row r="12" spans="1:13" x14ac:dyDescent="0.3">
      <c r="A12" s="46" t="s">
        <v>46</v>
      </c>
      <c r="B12" s="15"/>
      <c r="C12" s="12"/>
      <c r="D12" s="13"/>
      <c r="E12" s="103">
        <f t="shared" si="3"/>
        <v>0</v>
      </c>
      <c r="F12" s="15"/>
      <c r="G12" s="12"/>
      <c r="H12" s="12"/>
      <c r="I12" s="103">
        <f t="shared" si="4"/>
        <v>0</v>
      </c>
      <c r="J12" s="15"/>
      <c r="K12" s="12"/>
      <c r="L12" s="13"/>
      <c r="M12" s="103">
        <f t="shared" si="5"/>
        <v>0</v>
      </c>
    </row>
    <row r="13" spans="1:13" x14ac:dyDescent="0.3">
      <c r="A13" s="47" t="s">
        <v>208</v>
      </c>
      <c r="B13" s="15"/>
      <c r="C13" s="12"/>
      <c r="D13" s="13"/>
      <c r="E13" s="103">
        <f t="shared" si="3"/>
        <v>0</v>
      </c>
      <c r="F13" s="15"/>
      <c r="G13" s="12"/>
      <c r="H13" s="12"/>
      <c r="I13" s="103">
        <f t="shared" si="4"/>
        <v>0</v>
      </c>
      <c r="J13" s="15"/>
      <c r="K13" s="12"/>
      <c r="L13" s="13"/>
      <c r="M13" s="103">
        <f t="shared" si="5"/>
        <v>0</v>
      </c>
    </row>
    <row r="14" spans="1:13" x14ac:dyDescent="0.3">
      <c r="A14" s="46" t="s">
        <v>209</v>
      </c>
      <c r="B14" s="15"/>
      <c r="C14" s="12"/>
      <c r="D14" s="13"/>
      <c r="E14" s="103">
        <f t="shared" si="3"/>
        <v>0</v>
      </c>
      <c r="F14" s="15"/>
      <c r="G14" s="12"/>
      <c r="H14" s="12"/>
      <c r="I14" s="103">
        <f t="shared" si="4"/>
        <v>0</v>
      </c>
      <c r="J14" s="15"/>
      <c r="K14" s="12"/>
      <c r="L14" s="13"/>
      <c r="M14" s="103">
        <f t="shared" si="5"/>
        <v>0</v>
      </c>
    </row>
    <row r="15" spans="1:13" x14ac:dyDescent="0.3">
      <c r="A15" s="46" t="s">
        <v>210</v>
      </c>
      <c r="B15" s="15"/>
      <c r="C15" s="12"/>
      <c r="D15" s="13"/>
      <c r="E15" s="103">
        <f t="shared" si="3"/>
        <v>0</v>
      </c>
      <c r="F15" s="15"/>
      <c r="G15" s="12"/>
      <c r="H15" s="12"/>
      <c r="I15" s="103">
        <f t="shared" si="4"/>
        <v>0</v>
      </c>
      <c r="J15" s="15"/>
      <c r="K15" s="12"/>
      <c r="L15" s="13"/>
      <c r="M15" s="103">
        <f t="shared" si="5"/>
        <v>0</v>
      </c>
    </row>
    <row r="16" spans="1:13" x14ac:dyDescent="0.3">
      <c r="A16" s="47" t="s">
        <v>211</v>
      </c>
      <c r="B16" s="15"/>
      <c r="C16" s="12"/>
      <c r="D16" s="13"/>
      <c r="E16" s="103">
        <f t="shared" si="3"/>
        <v>0</v>
      </c>
      <c r="F16" s="15"/>
      <c r="G16" s="12"/>
      <c r="H16" s="12"/>
      <c r="I16" s="103">
        <f t="shared" si="4"/>
        <v>0</v>
      </c>
      <c r="J16" s="15"/>
      <c r="K16" s="12"/>
      <c r="L16" s="13"/>
      <c r="M16" s="103">
        <f t="shared" si="5"/>
        <v>0</v>
      </c>
    </row>
    <row r="17" spans="1:31" x14ac:dyDescent="0.3">
      <c r="A17" s="47" t="s">
        <v>216</v>
      </c>
      <c r="B17" s="100"/>
      <c r="C17" s="12"/>
      <c r="D17" s="156"/>
      <c r="E17" s="103"/>
      <c r="F17" s="15"/>
      <c r="G17" s="12"/>
      <c r="H17" s="12"/>
      <c r="I17" s="103"/>
      <c r="J17" s="15"/>
      <c r="K17" s="12"/>
      <c r="L17" s="13"/>
      <c r="M17" s="103"/>
    </row>
    <row r="18" spans="1:31" s="9" customFormat="1" x14ac:dyDescent="0.3">
      <c r="A18" s="47" t="s">
        <v>39</v>
      </c>
      <c r="B18" s="100">
        <f>'Semesterwise Registration'!G21</f>
        <v>0</v>
      </c>
      <c r="C18" s="96" t="e">
        <f>B18/(C19+C20+C21+C22)</f>
        <v>#DIV/0!</v>
      </c>
      <c r="D18" s="156"/>
      <c r="E18" s="162"/>
      <c r="F18" s="100">
        <f>'Semesterwise Registration'!I21</f>
        <v>-1</v>
      </c>
      <c r="G18" s="96" t="e">
        <f>F18/(G19+G20+G21+G22)</f>
        <v>#DIV/0!</v>
      </c>
      <c r="H18" s="96"/>
      <c r="I18" s="103"/>
      <c r="J18" s="100">
        <f>'Semesterwise Registration'!K21</f>
        <v>-1</v>
      </c>
      <c r="K18" s="96" t="e">
        <f>J18/(K19+K20+K21+K22)</f>
        <v>#DIV/0!</v>
      </c>
      <c r="L18" s="13"/>
      <c r="M18" s="103"/>
    </row>
    <row r="19" spans="1:31" x14ac:dyDescent="0.3">
      <c r="A19" s="46" t="s">
        <v>33</v>
      </c>
      <c r="B19" s="15"/>
      <c r="C19" s="12"/>
      <c r="D19" s="13"/>
      <c r="E19" s="103">
        <f t="shared" si="3"/>
        <v>0</v>
      </c>
      <c r="F19" s="15"/>
      <c r="G19" s="12"/>
      <c r="H19" s="12"/>
      <c r="I19" s="103">
        <f t="shared" si="4"/>
        <v>0</v>
      </c>
      <c r="J19" s="15"/>
      <c r="K19" s="12"/>
      <c r="L19" s="13"/>
      <c r="M19" s="103">
        <f t="shared" si="5"/>
        <v>0</v>
      </c>
    </row>
    <row r="20" spans="1:31" x14ac:dyDescent="0.3">
      <c r="A20" s="46" t="s">
        <v>34</v>
      </c>
      <c r="B20" s="15"/>
      <c r="C20" s="12"/>
      <c r="D20" s="13"/>
      <c r="E20" s="103">
        <f t="shared" si="3"/>
        <v>0</v>
      </c>
      <c r="F20" s="15"/>
      <c r="G20" s="12"/>
      <c r="H20" s="12"/>
      <c r="I20" s="103">
        <f t="shared" si="4"/>
        <v>0</v>
      </c>
      <c r="J20" s="15"/>
      <c r="K20" s="12"/>
      <c r="L20" s="13"/>
      <c r="M20" s="103">
        <f t="shared" si="5"/>
        <v>0</v>
      </c>
    </row>
    <row r="21" spans="1:31" x14ac:dyDescent="0.3">
      <c r="A21" s="46" t="s">
        <v>43</v>
      </c>
      <c r="B21" s="15"/>
      <c r="C21" s="12"/>
      <c r="D21" s="13"/>
      <c r="E21" s="103">
        <f t="shared" si="3"/>
        <v>0</v>
      </c>
      <c r="F21" s="15"/>
      <c r="G21" s="12"/>
      <c r="H21" s="12"/>
      <c r="I21" s="103">
        <f t="shared" si="4"/>
        <v>0</v>
      </c>
      <c r="J21" s="15"/>
      <c r="K21" s="12"/>
      <c r="L21" s="13"/>
      <c r="M21" s="103">
        <f t="shared" si="5"/>
        <v>0</v>
      </c>
    </row>
    <row r="22" spans="1:31" x14ac:dyDescent="0.3">
      <c r="A22" s="46" t="s">
        <v>35</v>
      </c>
      <c r="B22" s="15"/>
      <c r="C22" s="12"/>
      <c r="D22" s="13"/>
      <c r="E22" s="103">
        <f t="shared" si="3"/>
        <v>0</v>
      </c>
      <c r="F22" s="15"/>
      <c r="G22" s="12"/>
      <c r="H22" s="12"/>
      <c r="I22" s="103">
        <f t="shared" si="4"/>
        <v>0</v>
      </c>
      <c r="J22" s="15"/>
      <c r="K22" s="12"/>
      <c r="L22" s="13"/>
      <c r="M22" s="103">
        <f t="shared" si="5"/>
        <v>0</v>
      </c>
    </row>
    <row r="23" spans="1:31" ht="16.2" thickBot="1" x14ac:dyDescent="0.35">
      <c r="A23" s="46" t="s">
        <v>97</v>
      </c>
      <c r="B23" s="15"/>
      <c r="C23" s="12"/>
      <c r="D23" s="13"/>
      <c r="E23" s="103">
        <f t="shared" si="3"/>
        <v>0</v>
      </c>
      <c r="F23" s="15"/>
      <c r="G23" s="12"/>
      <c r="H23" s="12"/>
      <c r="I23" s="103">
        <f t="shared" si="4"/>
        <v>0</v>
      </c>
      <c r="J23" s="15"/>
      <c r="K23" s="12"/>
      <c r="L23" s="13"/>
      <c r="M23" s="103">
        <f t="shared" si="5"/>
        <v>0</v>
      </c>
    </row>
    <row r="24" spans="1:31" s="41" customFormat="1" ht="21.6" thickBot="1" x14ac:dyDescent="0.45">
      <c r="A24" s="44" t="s">
        <v>18</v>
      </c>
      <c r="B24" s="112"/>
      <c r="C24" s="109"/>
      <c r="D24" s="109"/>
      <c r="E24" s="110">
        <f>SUM(E8:E23)</f>
        <v>0</v>
      </c>
      <c r="F24" s="112"/>
      <c r="G24" s="109"/>
      <c r="H24" s="109"/>
      <c r="I24" s="110">
        <f>SUM(I8:I23)</f>
        <v>0</v>
      </c>
      <c r="J24" s="112"/>
      <c r="K24" s="109"/>
      <c r="L24" s="109"/>
      <c r="M24" s="110">
        <f>SUM(M8:M23)</f>
        <v>0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x14ac:dyDescent="0.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31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3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31" s="38" customFormat="1" ht="20.399999999999999" x14ac:dyDescent="0.3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31" x14ac:dyDescent="0.3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31" x14ac:dyDescent="0.3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31" x14ac:dyDescent="0.3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31" x14ac:dyDescent="0.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x14ac:dyDescent="0.3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x14ac:dyDescent="0.3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x14ac:dyDescent="0.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x14ac:dyDescent="0.3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x14ac:dyDescent="0.3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x14ac:dyDescent="0.3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x14ac:dyDescent="0.3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x14ac:dyDescent="0.3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</sheetData>
  <mergeCells count="11">
    <mergeCell ref="A1:M1"/>
    <mergeCell ref="A2:M2"/>
    <mergeCell ref="B3:M3"/>
    <mergeCell ref="B4:M4"/>
    <mergeCell ref="B6:E6"/>
    <mergeCell ref="A6:A7"/>
    <mergeCell ref="J6:M6"/>
    <mergeCell ref="F6:I6"/>
    <mergeCell ref="B5:E5"/>
    <mergeCell ref="F5:I5"/>
    <mergeCell ref="J5:M5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B4" sqref="B4:J4"/>
    </sheetView>
  </sheetViews>
  <sheetFormatPr defaultRowHeight="15.6" x14ac:dyDescent="0.3"/>
  <cols>
    <col min="1" max="1" width="50.44140625" style="1" bestFit="1" customWidth="1"/>
    <col min="2" max="2" width="8" style="1" bestFit="1" customWidth="1"/>
    <col min="3" max="4" width="11.77734375" style="1" bestFit="1" customWidth="1"/>
    <col min="5" max="5" width="8" style="1" bestFit="1" customWidth="1"/>
    <col min="6" max="7" width="11.77734375" style="1" bestFit="1" customWidth="1"/>
    <col min="8" max="8" width="7.109375" style="1" bestFit="1" customWidth="1"/>
    <col min="9" max="10" width="11.77734375" style="1" bestFit="1" customWidth="1"/>
    <col min="11" max="16384" width="8.88671875" style="1"/>
  </cols>
  <sheetData>
    <row r="1" spans="1:10" ht="34.799999999999997" x14ac:dyDescent="0.55000000000000004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22.8" x14ac:dyDescent="0.4">
      <c r="A2" s="221" t="s">
        <v>233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22.8" x14ac:dyDescent="0.4">
      <c r="A3" s="93" t="s">
        <v>196</v>
      </c>
      <c r="B3" s="221">
        <f>'Students'' Intake'!B3:I3</f>
        <v>0</v>
      </c>
      <c r="C3" s="221"/>
      <c r="D3" s="221"/>
      <c r="E3" s="221"/>
      <c r="F3" s="221"/>
      <c r="G3" s="221"/>
      <c r="H3" s="221"/>
      <c r="I3" s="221"/>
      <c r="J3" s="221"/>
    </row>
    <row r="4" spans="1:10" ht="22.8" x14ac:dyDescent="0.4">
      <c r="A4" s="218" t="s">
        <v>178</v>
      </c>
      <c r="B4" s="243">
        <f>'Students'' Intake'!B4:I4</f>
        <v>0</v>
      </c>
      <c r="C4" s="243"/>
      <c r="D4" s="243"/>
      <c r="E4" s="243"/>
      <c r="F4" s="243"/>
      <c r="G4" s="243"/>
      <c r="H4" s="243"/>
      <c r="I4" s="243"/>
      <c r="J4" s="243"/>
    </row>
    <row r="5" spans="1:10" ht="16.2" thickBot="1" x14ac:dyDescent="0.35"/>
    <row r="6" spans="1:10" ht="20.399999999999999" x14ac:dyDescent="0.35">
      <c r="A6" s="265" t="s">
        <v>161</v>
      </c>
      <c r="B6" s="268" t="s">
        <v>14</v>
      </c>
      <c r="C6" s="269"/>
      <c r="D6" s="270"/>
      <c r="E6" s="222" t="s">
        <v>15</v>
      </c>
      <c r="F6" s="248"/>
      <c r="G6" s="223"/>
      <c r="H6" s="268" t="s">
        <v>16</v>
      </c>
      <c r="I6" s="269"/>
      <c r="J6" s="270"/>
    </row>
    <row r="7" spans="1:10" ht="21" thickBot="1" x14ac:dyDescent="0.4">
      <c r="A7" s="266"/>
      <c r="B7" s="78" t="s">
        <v>121</v>
      </c>
      <c r="C7" s="79" t="s">
        <v>162</v>
      </c>
      <c r="D7" s="80" t="s">
        <v>41</v>
      </c>
      <c r="E7" s="78" t="s">
        <v>121</v>
      </c>
      <c r="F7" s="79" t="s">
        <v>162</v>
      </c>
      <c r="G7" s="80" t="s">
        <v>41</v>
      </c>
      <c r="H7" s="78" t="s">
        <v>121</v>
      </c>
      <c r="I7" s="79" t="s">
        <v>162</v>
      </c>
      <c r="J7" s="80" t="s">
        <v>41</v>
      </c>
    </row>
    <row r="8" spans="1:10" x14ac:dyDescent="0.3">
      <c r="A8" s="101" t="s">
        <v>234</v>
      </c>
      <c r="B8" s="43"/>
      <c r="C8" s="42"/>
      <c r="D8" s="102">
        <f>C8*B8*12</f>
        <v>0</v>
      </c>
      <c r="E8" s="43"/>
      <c r="F8" s="42">
        <f>C8*1.05</f>
        <v>0</v>
      </c>
      <c r="G8" s="102">
        <f>F8*E8*12</f>
        <v>0</v>
      </c>
      <c r="H8" s="43"/>
      <c r="I8" s="42">
        <f>F8*1.05</f>
        <v>0</v>
      </c>
      <c r="J8" s="102">
        <f>I8*H8*12</f>
        <v>0</v>
      </c>
    </row>
    <row r="9" spans="1:10" x14ac:dyDescent="0.3">
      <c r="A9" s="46" t="s">
        <v>235</v>
      </c>
      <c r="B9" s="15"/>
      <c r="C9" s="12"/>
      <c r="D9" s="103">
        <f>C9*B9*12</f>
        <v>0</v>
      </c>
      <c r="E9" s="15"/>
      <c r="F9" s="12">
        <f t="shared" ref="F9:F10" si="0">C9*1.05</f>
        <v>0</v>
      </c>
      <c r="G9" s="103">
        <f t="shared" ref="G9:G10" si="1">F9*E9*12</f>
        <v>0</v>
      </c>
      <c r="H9" s="15"/>
      <c r="I9" s="12">
        <f t="shared" ref="I9:I10" si="2">F9*1.05</f>
        <v>0</v>
      </c>
      <c r="J9" s="103">
        <f t="shared" ref="J9:J10" si="3">I9*H9*12</f>
        <v>0</v>
      </c>
    </row>
    <row r="10" spans="1:10" x14ac:dyDescent="0.3">
      <c r="A10" s="46" t="s">
        <v>236</v>
      </c>
      <c r="B10" s="15"/>
      <c r="C10" s="12"/>
      <c r="D10" s="103">
        <f t="shared" ref="D10" si="4">C10*B10*12</f>
        <v>0</v>
      </c>
      <c r="E10" s="15"/>
      <c r="F10" s="12">
        <f t="shared" si="0"/>
        <v>0</v>
      </c>
      <c r="G10" s="103">
        <f t="shared" si="1"/>
        <v>0</v>
      </c>
      <c r="H10" s="15"/>
      <c r="I10" s="12">
        <f t="shared" si="2"/>
        <v>0</v>
      </c>
      <c r="J10" s="103">
        <f t="shared" si="3"/>
        <v>0</v>
      </c>
    </row>
    <row r="11" spans="1:10" x14ac:dyDescent="0.3">
      <c r="A11" s="46"/>
      <c r="B11" s="15"/>
      <c r="C11" s="12"/>
      <c r="D11" s="103"/>
      <c r="E11" s="15"/>
      <c r="F11" s="12"/>
      <c r="G11" s="103"/>
      <c r="H11" s="15"/>
      <c r="I11" s="12"/>
      <c r="J11" s="103"/>
    </row>
    <row r="12" spans="1:10" s="41" customFormat="1" ht="21.6" thickBot="1" x14ac:dyDescent="0.45">
      <c r="A12" s="70" t="s">
        <v>18</v>
      </c>
      <c r="B12" s="104">
        <f>SUM(B8:B11)</f>
        <v>0</v>
      </c>
      <c r="C12" s="105"/>
      <c r="D12" s="106">
        <f>SUM(D8:D11)</f>
        <v>0</v>
      </c>
      <c r="E12" s="104">
        <f>SUM(E8:E11)</f>
        <v>0</v>
      </c>
      <c r="F12" s="105"/>
      <c r="G12" s="106">
        <f>SUM(G8:G11)</f>
        <v>0</v>
      </c>
      <c r="H12" s="104">
        <f>SUM(H8:H11)</f>
        <v>0</v>
      </c>
      <c r="I12" s="105"/>
      <c r="J12" s="106">
        <f>SUM(J8:J11)</f>
        <v>0</v>
      </c>
    </row>
    <row r="13" spans="1:10" s="41" customFormat="1" ht="21" x14ac:dyDescent="0.4">
      <c r="A13" s="116"/>
      <c r="B13" s="117"/>
      <c r="C13" s="117"/>
      <c r="D13" s="117"/>
      <c r="E13" s="117"/>
      <c r="F13" s="117"/>
      <c r="G13" s="117"/>
      <c r="H13" s="117"/>
      <c r="I13" s="117"/>
      <c r="J13" s="117"/>
    </row>
  </sheetData>
  <mergeCells count="8">
    <mergeCell ref="A1:J1"/>
    <mergeCell ref="B3:J3"/>
    <mergeCell ref="B4:J4"/>
    <mergeCell ref="A2:J2"/>
    <mergeCell ref="A6:A7"/>
    <mergeCell ref="B6:D6"/>
    <mergeCell ref="E6:G6"/>
    <mergeCell ref="H6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79"/>
  <sheetViews>
    <sheetView workbookViewId="0">
      <selection activeCell="A3" sqref="A3:J4"/>
    </sheetView>
  </sheetViews>
  <sheetFormatPr defaultRowHeight="13.8" x14ac:dyDescent="0.25"/>
  <cols>
    <col min="1" max="1" width="40.33203125" style="2" bestFit="1" customWidth="1"/>
    <col min="2" max="2" width="9.21875" style="2" bestFit="1" customWidth="1"/>
    <col min="3" max="3" width="9" style="2" bestFit="1" customWidth="1"/>
    <col min="4" max="4" width="13.77734375" style="2" bestFit="1" customWidth="1"/>
    <col min="5" max="5" width="9.109375" style="2" bestFit="1" customWidth="1"/>
    <col min="6" max="6" width="8.88671875" style="2"/>
    <col min="7" max="7" width="13.77734375" style="2" bestFit="1" customWidth="1"/>
    <col min="8" max="8" width="9.109375" style="2" bestFit="1" customWidth="1"/>
    <col min="9" max="9" width="8.88671875" style="2"/>
    <col min="10" max="10" width="13.77734375" style="2" bestFit="1" customWidth="1"/>
    <col min="11" max="16384" width="8.88671875" style="2"/>
  </cols>
  <sheetData>
    <row r="1" spans="1:21" ht="34.799999999999997" x14ac:dyDescent="0.55000000000000004">
      <c r="A1" s="220" t="s">
        <v>156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21" ht="22.8" x14ac:dyDescent="0.4">
      <c r="A2" s="221" t="s">
        <v>160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21" ht="22.8" x14ac:dyDescent="0.4">
      <c r="A3" s="93" t="s">
        <v>196</v>
      </c>
      <c r="B3" s="221">
        <f>'Students'' Intake'!B3:I3</f>
        <v>0</v>
      </c>
      <c r="C3" s="221"/>
      <c r="D3" s="221"/>
      <c r="E3" s="221"/>
      <c r="F3" s="221"/>
      <c r="G3" s="221"/>
      <c r="H3" s="221"/>
      <c r="I3" s="221"/>
      <c r="J3" s="221"/>
    </row>
    <row r="4" spans="1:21" ht="22.8" x14ac:dyDescent="0.4">
      <c r="A4" s="218" t="s">
        <v>178</v>
      </c>
      <c r="B4" s="243">
        <f>'Students'' Intake'!B4:I4</f>
        <v>0</v>
      </c>
      <c r="C4" s="243"/>
      <c r="D4" s="243"/>
      <c r="E4" s="243"/>
      <c r="F4" s="243"/>
      <c r="G4" s="243"/>
      <c r="H4" s="243"/>
      <c r="I4" s="243"/>
      <c r="J4" s="243"/>
    </row>
    <row r="6" spans="1:21" ht="20.399999999999999" x14ac:dyDescent="0.35">
      <c r="A6" s="271" t="s">
        <v>137</v>
      </c>
      <c r="B6" s="271" t="s">
        <v>14</v>
      </c>
      <c r="C6" s="271"/>
      <c r="D6" s="271"/>
      <c r="E6" s="271" t="s">
        <v>15</v>
      </c>
      <c r="F6" s="271"/>
      <c r="G6" s="271"/>
      <c r="H6" s="271" t="s">
        <v>16</v>
      </c>
      <c r="I6" s="271"/>
      <c r="J6" s="271"/>
    </row>
    <row r="7" spans="1:21" ht="20.399999999999999" x14ac:dyDescent="0.25">
      <c r="A7" s="271"/>
      <c r="B7" s="95" t="s">
        <v>138</v>
      </c>
      <c r="C7" s="94" t="s">
        <v>122</v>
      </c>
      <c r="D7" s="95" t="s">
        <v>41</v>
      </c>
      <c r="E7" s="95" t="s">
        <v>138</v>
      </c>
      <c r="F7" s="94" t="s">
        <v>122</v>
      </c>
      <c r="G7" s="95" t="s">
        <v>41</v>
      </c>
      <c r="H7" s="95" t="s">
        <v>138</v>
      </c>
      <c r="I7" s="94" t="s">
        <v>122</v>
      </c>
      <c r="J7" s="95" t="s">
        <v>41</v>
      </c>
    </row>
    <row r="8" spans="1:21" ht="15.6" x14ac:dyDescent="0.3">
      <c r="A8" s="35" t="s">
        <v>237</v>
      </c>
      <c r="B8" s="12"/>
      <c r="C8" s="12"/>
      <c r="D8" s="12">
        <f>C8*B8</f>
        <v>0</v>
      </c>
      <c r="E8" s="3"/>
      <c r="F8" s="12">
        <f>C8*1.075</f>
        <v>0</v>
      </c>
      <c r="G8" s="12">
        <f>F8*E8</f>
        <v>0</v>
      </c>
      <c r="H8" s="3"/>
      <c r="I8" s="12">
        <f>F8*1.075</f>
        <v>0</v>
      </c>
      <c r="J8" s="12">
        <f>I8*H8</f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6" x14ac:dyDescent="0.3">
      <c r="A9" s="35"/>
      <c r="B9" s="12"/>
      <c r="C9" s="12"/>
      <c r="D9" s="12">
        <v>0</v>
      </c>
      <c r="E9" s="3"/>
      <c r="F9" s="12">
        <f t="shared" ref="F9:F10" si="0">C9*1.075</f>
        <v>0</v>
      </c>
      <c r="G9" s="12">
        <f t="shared" ref="G9" si="1">F9*E9</f>
        <v>0</v>
      </c>
      <c r="H9" s="3"/>
      <c r="I9" s="12">
        <f t="shared" ref="I9:I10" si="2">F9*1.075</f>
        <v>0</v>
      </c>
      <c r="J9" s="12">
        <f t="shared" ref="J9" si="3">I9*H9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6" x14ac:dyDescent="0.3">
      <c r="A10" s="35"/>
      <c r="B10" s="12"/>
      <c r="C10" s="12"/>
      <c r="D10" s="13"/>
      <c r="E10" s="12"/>
      <c r="F10" s="12">
        <f t="shared" si="0"/>
        <v>0</v>
      </c>
      <c r="G10" s="12"/>
      <c r="H10" s="3"/>
      <c r="I10" s="12">
        <f t="shared" si="2"/>
        <v>0</v>
      </c>
      <c r="J10" s="12">
        <f>G10*1.075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41" customFormat="1" ht="21" x14ac:dyDescent="0.4">
      <c r="A11" s="97" t="s">
        <v>18</v>
      </c>
      <c r="B11" s="99">
        <f>SUM(B8:B10)</f>
        <v>0</v>
      </c>
      <c r="C11" s="98"/>
      <c r="D11" s="99">
        <f>SUM(D8:D10)</f>
        <v>0</v>
      </c>
      <c r="E11" s="99">
        <f>SUM(E8:E10)</f>
        <v>0</v>
      </c>
      <c r="F11" s="98"/>
      <c r="G11" s="99">
        <f>SUM(G8:G10)</f>
        <v>0</v>
      </c>
      <c r="H11" s="99">
        <f>SUM(H8:H10)</f>
        <v>0</v>
      </c>
      <c r="I11" s="98"/>
      <c r="J11" s="99">
        <f>SUM(J8:J10)</f>
        <v>0</v>
      </c>
    </row>
    <row r="12" spans="1:21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</sheetData>
  <mergeCells count="8">
    <mergeCell ref="B3:J3"/>
    <mergeCell ref="B4:J4"/>
    <mergeCell ref="A1:J1"/>
    <mergeCell ref="A2:J2"/>
    <mergeCell ref="A6:A7"/>
    <mergeCell ref="B6:D6"/>
    <mergeCell ref="E6:G6"/>
    <mergeCell ref="H6:J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Assumptions</vt:lpstr>
      <vt:lpstr>Cash Flow</vt:lpstr>
      <vt:lpstr>Students' Intake</vt:lpstr>
      <vt:lpstr>Semesterwise Registration</vt:lpstr>
      <vt:lpstr>Fee Structure</vt:lpstr>
      <vt:lpstr>Revenue Projection</vt:lpstr>
      <vt:lpstr>Human Resource</vt:lpstr>
      <vt:lpstr>Mobile Phone+Billing</vt:lpstr>
      <vt:lpstr>Library Books</vt:lpstr>
      <vt:lpstr>Marketing</vt:lpstr>
      <vt:lpstr>Expenses</vt:lpstr>
      <vt:lpstr>Building &amp; Equipment</vt:lpstr>
      <vt:lpstr>IT Equipment</vt:lpstr>
      <vt:lpstr>Labs &amp; Studios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Sonny Pc</dc:creator>
  <cp:lastModifiedBy>Nadeem Musatafa</cp:lastModifiedBy>
  <cp:lastPrinted>2016-04-30T12:14:00Z</cp:lastPrinted>
  <dcterms:created xsi:type="dcterms:W3CDTF">2016-03-16T10:43:42Z</dcterms:created>
  <dcterms:modified xsi:type="dcterms:W3CDTF">2021-03-01T12:16:23Z</dcterms:modified>
</cp:coreProperties>
</file>